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 tabRatio="699"/>
  </bookViews>
  <sheets>
    <sheet name="汇总" sheetId="3" r:id="rId1"/>
    <sheet name="上大凡村10" sheetId="10" r:id="rId2"/>
    <sheet name="三六沟村1" sheetId="5" r:id="rId3"/>
    <sheet name="虎寨口村1" sheetId="12" r:id="rId4"/>
    <sheet name="拆除" sheetId="1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<sst xmlns="http://schemas.openxmlformats.org/spreadsheetml/2006/main" count="419" uniqueCount="148">
  <si>
    <t>嶂石岩镇合计</t>
  </si>
  <si>
    <t>序号</t>
  </si>
  <si>
    <t>行政村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</si>
  <si>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</si>
  <si>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</si>
  <si>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</si>
  <si>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</si>
  <si>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</si>
  <si>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</si>
  <si>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</si>
  <si>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</si>
  <si>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</si>
  <si>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清运积存土石垃圾总价（元）</t>
  </si>
  <si>
    <t>清运柴草类垃圾方量（m³）</t>
  </si>
  <si>
    <t>清运柴草总价(元)</t>
  </si>
  <si>
    <t>总计（元）</t>
  </si>
  <si>
    <t>上大凡</t>
  </si>
  <si>
    <t>三六沟</t>
  </si>
  <si>
    <t>虎寨口</t>
  </si>
  <si>
    <t>合计：</t>
  </si>
  <si>
    <t>上大凡村</t>
  </si>
  <si>
    <t>姓名</t>
  </si>
  <si>
    <t>秦振兰</t>
  </si>
  <si>
    <t>李志明</t>
  </si>
  <si>
    <t>吕国印</t>
  </si>
  <si>
    <t>邱秀志</t>
  </si>
  <si>
    <t>三六沟村</t>
  </si>
  <si>
    <t>虎寨口村</t>
  </si>
  <si>
    <t>嶂石岩镇废旧房屋及残垣断壁拆除汇总表</t>
  </si>
  <si>
    <t>户主姓名</t>
  </si>
  <si>
    <t>院落面积㎡</t>
  </si>
  <si>
    <t>拆除房屋面积㎡</t>
  </si>
  <si>
    <t>拆除残垣断壁或围墙方量m³</t>
  </si>
  <si>
    <t>是否88个脱贫任务村</t>
  </si>
  <si>
    <t>备注</t>
  </si>
  <si>
    <t>野湖泉</t>
  </si>
  <si>
    <t>杨占常</t>
  </si>
  <si>
    <t>否</t>
  </si>
  <si>
    <t>杨占元</t>
  </si>
  <si>
    <t>申远博</t>
  </si>
  <si>
    <t>郝国军</t>
  </si>
  <si>
    <t>张文增</t>
  </si>
  <si>
    <t>杨彦庆</t>
  </si>
  <si>
    <t>申胜杰</t>
  </si>
  <si>
    <t>郝树军</t>
  </si>
  <si>
    <t>申换军</t>
  </si>
  <si>
    <t>董海军</t>
  </si>
  <si>
    <t>王金锁</t>
  </si>
  <si>
    <t>周金增</t>
  </si>
  <si>
    <t>张金朝</t>
  </si>
  <si>
    <t>是</t>
  </si>
  <si>
    <t>时振方</t>
  </si>
  <si>
    <t>郭志静</t>
  </si>
  <si>
    <t>郭连增</t>
  </si>
  <si>
    <t>张志青</t>
  </si>
  <si>
    <t>马风辰</t>
  </si>
  <si>
    <t>张志亮</t>
  </si>
  <si>
    <t>张志立</t>
  </si>
  <si>
    <t>时振花</t>
  </si>
  <si>
    <t>王风书</t>
  </si>
  <si>
    <t>贾瑞广</t>
  </si>
  <si>
    <t>贾玉春</t>
  </si>
  <si>
    <t>甄和平</t>
  </si>
  <si>
    <t>张双廷</t>
  </si>
  <si>
    <t>王建军</t>
  </si>
  <si>
    <t>嶂石岩村</t>
  </si>
  <si>
    <t>马连军</t>
  </si>
  <si>
    <t>张海群</t>
  </si>
  <si>
    <t>秦连友</t>
  </si>
  <si>
    <t>旅游局</t>
  </si>
  <si>
    <t>李彦民</t>
  </si>
  <si>
    <t>张卫芹</t>
  </si>
  <si>
    <t>李刚春</t>
  </si>
  <si>
    <t>李新民</t>
  </si>
  <si>
    <t>马连群</t>
  </si>
  <si>
    <t>李中华</t>
  </si>
  <si>
    <t>仅拆围墙</t>
  </si>
  <si>
    <t>秦树锋</t>
  </si>
  <si>
    <t>王振书</t>
  </si>
  <si>
    <t>村集体</t>
  </si>
  <si>
    <t>集体残垣断壁</t>
  </si>
  <si>
    <t>软枣会</t>
  </si>
  <si>
    <t>吕爱书</t>
  </si>
  <si>
    <t>吕英军</t>
  </si>
  <si>
    <t>赵卫国</t>
  </si>
  <si>
    <t>赵军子</t>
  </si>
  <si>
    <t>吕志林</t>
  </si>
  <si>
    <t>秦竹京</t>
  </si>
  <si>
    <t>秦振京</t>
  </si>
  <si>
    <t>郝吉辰</t>
  </si>
  <si>
    <t>秦朋</t>
  </si>
  <si>
    <t>苏家台</t>
  </si>
  <si>
    <t>吕爱朝</t>
  </si>
  <si>
    <t>王小便</t>
  </si>
  <si>
    <t>王景全</t>
  </si>
  <si>
    <t>吕振国</t>
  </si>
  <si>
    <t>郝孟书</t>
  </si>
  <si>
    <t>尚印梅</t>
  </si>
  <si>
    <t>郝彩书</t>
  </si>
  <si>
    <t>吕喜朝</t>
  </si>
  <si>
    <t>吕占英</t>
  </si>
  <si>
    <t>刘建国</t>
  </si>
  <si>
    <t>郝风书</t>
  </si>
  <si>
    <t>王家坪</t>
  </si>
  <si>
    <t>张拴平</t>
  </si>
  <si>
    <t>张国平</t>
  </si>
  <si>
    <t>常飞</t>
  </si>
  <si>
    <t>常振堂</t>
  </si>
  <si>
    <t>侯玉金</t>
  </si>
  <si>
    <t>侯自强</t>
  </si>
  <si>
    <t>吕占海</t>
  </si>
  <si>
    <t>王彦民</t>
  </si>
  <si>
    <t>延瑞峰</t>
  </si>
  <si>
    <t>延根权</t>
  </si>
  <si>
    <t>延国廷</t>
  </si>
  <si>
    <t>赵吉生</t>
  </si>
  <si>
    <t>8月2日拆除</t>
  </si>
  <si>
    <t>邱国辰</t>
  </si>
  <si>
    <t>新增，8月2日拆除</t>
  </si>
  <si>
    <t>苏喜振</t>
  </si>
  <si>
    <t>范朝朝</t>
  </si>
  <si>
    <t>张小国</t>
  </si>
  <si>
    <t>袁建国</t>
  </si>
  <si>
    <t>王印平</t>
  </si>
  <si>
    <t>下大凡</t>
  </si>
  <si>
    <t>王文英</t>
  </si>
  <si>
    <t>桑志国</t>
  </si>
  <si>
    <t>吕双印</t>
  </si>
  <si>
    <t>王年根</t>
  </si>
  <si>
    <t>赵兰芳</t>
  </si>
  <si>
    <t>王文龙</t>
  </si>
  <si>
    <t>王彦辰</t>
  </si>
  <si>
    <t>李建奇</t>
  </si>
  <si>
    <t>王国军</t>
  </si>
  <si>
    <t>王文博</t>
  </si>
  <si>
    <t>王爱国</t>
  </si>
  <si>
    <t>翟占魁</t>
  </si>
  <si>
    <t>翟占林</t>
  </si>
  <si>
    <t>张秀金</t>
  </si>
  <si>
    <t>王志强</t>
  </si>
  <si>
    <t>王秀泉</t>
  </si>
  <si>
    <t>翟增群</t>
  </si>
  <si>
    <t>赵振海</t>
  </si>
  <si>
    <t>郭缺妮</t>
  </si>
  <si>
    <t>赵彦朝</t>
  </si>
  <si>
    <t>王保平</t>
  </si>
  <si>
    <t>合计</t>
  </si>
  <si>
    <t>说明：1、院落面积为该户本宗宅基地的总面积，包括已拆除房屋、院子，也就是拆除后腾空的土地总面积，要与协议书上的院落面积一致。2、拆除房屋面积指已拆除的废旧房屋面积，即协议书上的房屋面积，未拆除的不算，院子不算。3、拆除残垣断壁或围墙指没有屋顶的破墙头及围墙，在协议书上标出长*宽（厚）*高=？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</si>
</sst>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0"/>
      <name val="宋体"/>
      <charset val="134"/>
    </font>
    <font>
      <sz val="12"/>
      <name val="宋体"/>
      <charset val="134"/>
    </font>
    <font>
      <sz val="12"/>
      <color theme="1"/>
      <name val="仿宋_GB2312"/>
      <charset val="134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0" borderId="8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0" fillId="5" borderId="1" xfId="0" applyFill="1" applyBorder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NumberForma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>
      <alignment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right" vertical="center" wrapText="1"/>
    </xf>
    <xf numFmtId="0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distributed" vertical="center" indent="1"/>
    </xf>
    <xf numFmtId="0" fontId="0" fillId="0" borderId="3" xfId="0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tabSelected="1" zoomScale="87" zoomScaleNormal="87" workbookViewId="0">
      <selection activeCell="J6" sqref="J6"/>
    </sheetView>
  </sheetViews>
  <sheetFormatPr defaultColWidth="9" defaultRowHeight="14" outlineLevelRow="5"/>
  <cols>
    <col min="1" max="1" width="6.66363636363636" style="49" customWidth="1"/>
    <col min="2" max="2" width="8.88181818181818" style="49" customWidth="1"/>
    <col min="3" max="3" width="6.26363636363636" style="49" customWidth="1"/>
    <col min="4" max="4" width="11.1727272727273" style="49" customWidth="1"/>
    <col min="5" max="5" width="12.0181818181818" style="49" customWidth="1"/>
    <col min="6" max="6" width="13.0545454545455" style="49" customWidth="1"/>
    <col min="7" max="7" width="12.6363636363636" style="49" customWidth="1"/>
    <col min="8" max="8" width="11.6909090909091" style="49" customWidth="1"/>
    <col min="9" max="9" width="6.47272727272727" style="49" customWidth="1"/>
    <col min="10" max="10" width="8.24545454545455" style="49" customWidth="1"/>
    <col min="11" max="11" width="13.1636363636364" style="49" customWidth="1"/>
    <col min="12" max="12" width="9" style="49"/>
    <col min="13" max="13" width="12.8454545454545" style="49" customWidth="1"/>
    <col min="14" max="14" width="10.3363636363636" style="49" customWidth="1"/>
    <col min="15" max="15" width="9" style="49"/>
    <col min="16" max="16" width="10.7636363636364" style="49" customWidth="1"/>
    <col min="17" max="17" width="9.5" style="49" customWidth="1"/>
    <col min="18" max="16384" width="9" style="49"/>
  </cols>
  <sheetData>
    <row r="1" ht="36" customHeight="1" spans="1:17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</row>
    <row r="2" ht="66" customHeight="1" spans="1:17">
      <c r="A2" s="51" t="s">
        <v>1</v>
      </c>
      <c r="B2" s="52" t="s">
        <v>2</v>
      </c>
      <c r="C2" s="52" t="s">
        <v>3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  <c r="K2" s="40" t="s">
        <v>11</v>
      </c>
      <c r="L2" s="40" t="s">
        <v>9</v>
      </c>
      <c r="M2" s="40" t="s">
        <v>12</v>
      </c>
      <c r="N2" s="40" t="s">
        <v>13</v>
      </c>
      <c r="O2" s="40" t="s">
        <v>9</v>
      </c>
      <c r="P2" s="40" t="s">
        <v>14</v>
      </c>
      <c r="Q2" s="43" t="s">
        <v>15</v>
      </c>
    </row>
    <row r="3" ht="24.9" customHeight="1" spans="1:17">
      <c r="A3" s="4">
        <v>1</v>
      </c>
      <c r="B3" s="3" t="s">
        <v>16</v>
      </c>
      <c r="C3" s="4">
        <f>上大凡村10!C8</f>
        <v>4</v>
      </c>
      <c r="D3" s="4">
        <f>上大凡村10!D8</f>
        <v>304.2</v>
      </c>
      <c r="E3" s="4">
        <f>上大凡村10!E8</f>
        <v>288.99</v>
      </c>
      <c r="F3" s="4">
        <f>上大凡村10!F8</f>
        <v>185.325</v>
      </c>
      <c r="G3" s="4">
        <f>上大凡村10!G8</f>
        <v>283.54725</v>
      </c>
      <c r="H3" s="4">
        <f>上大凡村10!H8</f>
        <v>572.54</v>
      </c>
      <c r="I3" s="4">
        <v>22</v>
      </c>
      <c r="J3" s="4">
        <f>上大凡村10!J8</f>
        <v>12595</v>
      </c>
      <c r="K3" s="53">
        <f>上大凡村10!K8</f>
        <v>300</v>
      </c>
      <c r="L3" s="53">
        <v>10</v>
      </c>
      <c r="M3" s="53">
        <f>K3*L3</f>
        <v>3000</v>
      </c>
      <c r="N3" s="53">
        <f>上大凡村10!N8</f>
        <v>250</v>
      </c>
      <c r="O3" s="53">
        <v>15</v>
      </c>
      <c r="P3" s="53">
        <f>N3*O3</f>
        <v>3750</v>
      </c>
      <c r="Q3" s="53">
        <f>J3+M3+P3</f>
        <v>19345</v>
      </c>
    </row>
    <row r="4" ht="24.9" customHeight="1" spans="1:17">
      <c r="A4" s="4">
        <v>2</v>
      </c>
      <c r="B4" s="3" t="s">
        <v>17</v>
      </c>
      <c r="C4" s="4">
        <v>0</v>
      </c>
      <c r="D4" s="4">
        <f>三六沟村1!D8</f>
        <v>0</v>
      </c>
      <c r="E4" s="4">
        <f>三六沟村1!E8</f>
        <v>0</v>
      </c>
      <c r="F4" s="4">
        <f>三六沟村1!F8</f>
        <v>0</v>
      </c>
      <c r="G4" s="4">
        <f>三六沟村1!G8</f>
        <v>0</v>
      </c>
      <c r="H4" s="4">
        <f>三六沟村1!H8</f>
        <v>0</v>
      </c>
      <c r="I4" s="4">
        <v>22</v>
      </c>
      <c r="J4" s="4">
        <f>三六沟村1!J8</f>
        <v>0</v>
      </c>
      <c r="K4" s="53">
        <f>三六沟村1!K8</f>
        <v>0</v>
      </c>
      <c r="L4" s="53">
        <v>10</v>
      </c>
      <c r="M4" s="53">
        <f>K4*L4</f>
        <v>0</v>
      </c>
      <c r="N4" s="53">
        <f>三六沟村1!N8</f>
        <v>560</v>
      </c>
      <c r="O4" s="53">
        <v>15</v>
      </c>
      <c r="P4" s="53">
        <f>N4*O4</f>
        <v>8400</v>
      </c>
      <c r="Q4" s="53">
        <f>J4+M4+P4</f>
        <v>8400</v>
      </c>
    </row>
    <row r="5" ht="24.9" customHeight="1" spans="1:17">
      <c r="A5" s="4">
        <v>3</v>
      </c>
      <c r="B5" s="3" t="s">
        <v>18</v>
      </c>
      <c r="C5" s="4">
        <f>虎寨口村1!C9</f>
        <v>0</v>
      </c>
      <c r="D5" s="4">
        <f>虎寨口村1!D9</f>
        <v>0</v>
      </c>
      <c r="E5" s="4">
        <f>虎寨口村1!E9</f>
        <v>0</v>
      </c>
      <c r="F5" s="4">
        <f>虎寨口村1!F9</f>
        <v>0</v>
      </c>
      <c r="G5" s="4">
        <f>虎寨口村1!G9</f>
        <v>0</v>
      </c>
      <c r="H5" s="4">
        <f>虎寨口村1!H9</f>
        <v>0</v>
      </c>
      <c r="I5" s="4">
        <v>22</v>
      </c>
      <c r="J5" s="4">
        <f>虎寨口村1!J9</f>
        <v>0</v>
      </c>
      <c r="K5" s="53">
        <f>虎寨口村1!K9</f>
        <v>280</v>
      </c>
      <c r="L5" s="53">
        <v>10</v>
      </c>
      <c r="M5" s="53">
        <f>K5*L5</f>
        <v>2800</v>
      </c>
      <c r="N5" s="53">
        <f>虎寨口村1!N9</f>
        <v>380</v>
      </c>
      <c r="O5" s="53">
        <v>15</v>
      </c>
      <c r="P5" s="53">
        <f>N5*O5</f>
        <v>5700</v>
      </c>
      <c r="Q5" s="53">
        <f>J5+M5+P5</f>
        <v>8500</v>
      </c>
    </row>
    <row r="6" ht="24.9" customHeight="1" spans="1:17">
      <c r="A6" s="5" t="s">
        <v>19</v>
      </c>
      <c r="B6" s="5"/>
      <c r="C6" s="53">
        <f t="shared" ref="C6:H6" si="0">SUM(C3:C5)</f>
        <v>4</v>
      </c>
      <c r="D6" s="53">
        <f t="shared" si="0"/>
        <v>304.2</v>
      </c>
      <c r="E6" s="53">
        <f t="shared" si="0"/>
        <v>288.99</v>
      </c>
      <c r="F6" s="53">
        <f t="shared" si="0"/>
        <v>185.325</v>
      </c>
      <c r="G6" s="53">
        <f t="shared" si="0"/>
        <v>283.54725</v>
      </c>
      <c r="H6" s="53">
        <f t="shared" si="0"/>
        <v>572.54</v>
      </c>
      <c r="I6" s="53"/>
      <c r="J6" s="53">
        <f>SUM(J3:J5)</f>
        <v>12595</v>
      </c>
      <c r="K6" s="53">
        <f>SUM(K3:K5)</f>
        <v>580</v>
      </c>
      <c r="L6" s="53"/>
      <c r="M6" s="53">
        <f>SUM(M3:M5)</f>
        <v>5800</v>
      </c>
      <c r="N6" s="53">
        <f>SUM(N3:N5)</f>
        <v>1190</v>
      </c>
      <c r="O6" s="53"/>
      <c r="P6" s="53">
        <f>SUM(P3:P5)</f>
        <v>17850</v>
      </c>
      <c r="Q6" s="53">
        <f>SUM(Q3:Q5)</f>
        <v>36245</v>
      </c>
    </row>
  </sheetData>
  <mergeCells count="2">
    <mergeCell ref="A1:Q1"/>
    <mergeCell ref="A6:B6"/>
  </mergeCells>
  <pageMargins left="0.865972222222222" right="0.75" top="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zoomScale="88" zoomScaleNormal="88" workbookViewId="0">
      <selection activeCell="D10" sqref="D10"/>
    </sheetView>
  </sheetViews>
  <sheetFormatPr defaultColWidth="9" defaultRowHeight="14"/>
  <cols>
    <col min="1" max="1" width="5.45454545454545" style="30" customWidth="1"/>
    <col min="2" max="3" width="7.72727272727273" style="30" customWidth="1"/>
    <col min="4" max="4" width="12.0909090909091" style="30" customWidth="1"/>
    <col min="5" max="5" width="12.3909090909091" style="30" customWidth="1"/>
    <col min="6" max="6" width="12.4909090909091" style="30" customWidth="1"/>
    <col min="7" max="7" width="13.3181818181818" style="30" customWidth="1"/>
    <col min="8" max="8" width="10.8454545454545" style="30" customWidth="1"/>
    <col min="9" max="9" width="6.36363636363636" style="29" customWidth="1"/>
    <col min="10" max="10" width="8" style="29" customWidth="1"/>
    <col min="11" max="11" width="13.5363636363636" style="30" customWidth="1"/>
    <col min="12" max="12" width="9" style="30"/>
    <col min="13" max="13" width="13.4181818181818" style="30" customWidth="1"/>
    <col min="14" max="14" width="11.3636363636364" style="30" customWidth="1"/>
    <col min="15" max="15" width="9" style="30"/>
    <col min="16" max="16" width="10.4272727272727" style="30" customWidth="1"/>
    <col min="17" max="17" width="10.1181818181818" style="30" customWidth="1"/>
    <col min="18" max="16384" width="9" style="30"/>
  </cols>
  <sheetData>
    <row r="1" ht="25.5" spans="1:17">
      <c r="A1" s="31" t="s">
        <v>20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="29" customFormat="1" ht="73" customHeight="1" spans="1:17">
      <c r="A2" s="32" t="s">
        <v>1</v>
      </c>
      <c r="B2" s="32" t="s">
        <v>2</v>
      </c>
      <c r="C2" s="32" t="s">
        <v>21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  <c r="K2" s="40" t="s">
        <v>11</v>
      </c>
      <c r="L2" s="40" t="s">
        <v>9</v>
      </c>
      <c r="M2" s="40" t="s">
        <v>12</v>
      </c>
      <c r="N2" s="40" t="s">
        <v>13</v>
      </c>
      <c r="O2" s="40" t="s">
        <v>9</v>
      </c>
      <c r="P2" s="40" t="s">
        <v>14</v>
      </c>
      <c r="Q2" s="43" t="s">
        <v>15</v>
      </c>
    </row>
    <row r="3" ht="28.2" customHeight="1" spans="1:17">
      <c r="A3" s="33">
        <v>1</v>
      </c>
      <c r="B3" s="44" t="s">
        <v>16</v>
      </c>
      <c r="C3" s="44" t="s">
        <v>22</v>
      </c>
      <c r="D3" s="44"/>
      <c r="E3" s="33">
        <f>ROUND(D3*0.95,2)</f>
        <v>0</v>
      </c>
      <c r="F3" s="48">
        <f>105.9*0.5*3.5</f>
        <v>185.325</v>
      </c>
      <c r="G3" s="34">
        <f>F3*1.53</f>
        <v>283.54725</v>
      </c>
      <c r="H3" s="34">
        <f>ROUND(E3+G3,2)</f>
        <v>283.55</v>
      </c>
      <c r="I3" s="34">
        <v>22</v>
      </c>
      <c r="J3" s="34">
        <f>ROUND(H3*I3,0)</f>
        <v>6238</v>
      </c>
      <c r="K3" s="42"/>
      <c r="L3" s="42"/>
      <c r="M3" s="42"/>
      <c r="N3" s="42"/>
      <c r="O3" s="42"/>
      <c r="P3" s="42"/>
      <c r="Q3" s="42"/>
    </row>
    <row r="4" ht="28.2" customHeight="1" spans="1:17">
      <c r="A4" s="33">
        <v>2</v>
      </c>
      <c r="B4" s="44" t="s">
        <v>16</v>
      </c>
      <c r="C4" s="44" t="s">
        <v>23</v>
      </c>
      <c r="D4" s="44">
        <f>10*6+11*3*2</f>
        <v>126</v>
      </c>
      <c r="E4" s="33">
        <f>ROUND(D4*0.95,2)</f>
        <v>119.7</v>
      </c>
      <c r="F4" s="48"/>
      <c r="G4" s="34">
        <f>F4*1.53</f>
        <v>0</v>
      </c>
      <c r="H4" s="34">
        <f>ROUND(E4+G4,2)</f>
        <v>119.7</v>
      </c>
      <c r="I4" s="34">
        <v>22</v>
      </c>
      <c r="J4" s="34">
        <f>ROUND(H4*I4,0)</f>
        <v>2633</v>
      </c>
      <c r="K4" s="42"/>
      <c r="L4" s="42"/>
      <c r="M4" s="42"/>
      <c r="N4" s="42"/>
      <c r="O4" s="42"/>
      <c r="P4" s="42"/>
      <c r="Q4" s="42"/>
    </row>
    <row r="5" ht="28.2" customHeight="1" spans="1:17">
      <c r="A5" s="33">
        <v>3</v>
      </c>
      <c r="B5" s="44" t="s">
        <v>16</v>
      </c>
      <c r="C5" s="44" t="s">
        <v>24</v>
      </c>
      <c r="D5" s="44">
        <v>126</v>
      </c>
      <c r="E5" s="33">
        <f>ROUND(D5*0.95,2)</f>
        <v>119.7</v>
      </c>
      <c r="F5" s="48"/>
      <c r="G5" s="34">
        <f>F5*1.53</f>
        <v>0</v>
      </c>
      <c r="H5" s="34">
        <f>ROUND(E5+G5,2)</f>
        <v>119.7</v>
      </c>
      <c r="I5" s="34">
        <v>22</v>
      </c>
      <c r="J5" s="34">
        <f>ROUND(H5*I5,0)</f>
        <v>2633</v>
      </c>
      <c r="K5" s="42"/>
      <c r="L5" s="42"/>
      <c r="M5" s="42"/>
      <c r="N5" s="42"/>
      <c r="O5" s="42"/>
      <c r="P5" s="42"/>
      <c r="Q5" s="42"/>
    </row>
    <row r="6" ht="28.2" customHeight="1" spans="1:17">
      <c r="A6" s="33">
        <v>4</v>
      </c>
      <c r="B6" s="44" t="s">
        <v>16</v>
      </c>
      <c r="C6" s="44" t="s">
        <v>25</v>
      </c>
      <c r="D6" s="44">
        <v>52.2</v>
      </c>
      <c r="E6" s="33">
        <f>ROUND(D6*0.95,2)</f>
        <v>49.59</v>
      </c>
      <c r="F6" s="48"/>
      <c r="G6" s="34"/>
      <c r="H6" s="34">
        <f>ROUND(E6+G6,2)</f>
        <v>49.59</v>
      </c>
      <c r="I6" s="34">
        <v>22</v>
      </c>
      <c r="J6" s="34">
        <f>ROUND(H6*I6,0)</f>
        <v>1091</v>
      </c>
      <c r="K6" s="42"/>
      <c r="L6" s="42"/>
      <c r="M6" s="42"/>
      <c r="N6" s="42"/>
      <c r="O6" s="42"/>
      <c r="P6" s="42"/>
      <c r="Q6" s="42"/>
    </row>
    <row r="7" ht="28.2" customHeight="1" spans="1:17">
      <c r="A7" s="33">
        <v>5</v>
      </c>
      <c r="B7" s="44" t="s">
        <v>16</v>
      </c>
      <c r="C7" s="44"/>
      <c r="D7" s="44"/>
      <c r="E7" s="33">
        <f>ROUND(D7*0.95,2)</f>
        <v>0</v>
      </c>
      <c r="F7" s="48"/>
      <c r="G7" s="34"/>
      <c r="H7" s="34">
        <f>ROUND(E7+G7,2)</f>
        <v>0</v>
      </c>
      <c r="I7" s="34">
        <v>22</v>
      </c>
      <c r="J7" s="34">
        <f>ROUND(H7*I7,0)</f>
        <v>0</v>
      </c>
      <c r="K7" s="42"/>
      <c r="L7" s="42"/>
      <c r="M7" s="42"/>
      <c r="N7" s="42"/>
      <c r="O7" s="42"/>
      <c r="P7" s="42"/>
      <c r="Q7" s="42"/>
    </row>
    <row r="8" ht="28.2" customHeight="1" spans="1:17">
      <c r="A8" s="36" t="s">
        <v>19</v>
      </c>
      <c r="B8" s="37"/>
      <c r="C8" s="38">
        <v>4</v>
      </c>
      <c r="D8" s="39">
        <f>SUM(D3:D7)</f>
        <v>304.2</v>
      </c>
      <c r="E8" s="39">
        <f>SUM(E3:E7)</f>
        <v>288.99</v>
      </c>
      <c r="F8" s="39">
        <f>SUM(F3:F7)</f>
        <v>185.325</v>
      </c>
      <c r="G8" s="39">
        <f>SUM(G3:G7)</f>
        <v>283.54725</v>
      </c>
      <c r="H8" s="42">
        <f>SUM(H3:H7)</f>
        <v>572.54</v>
      </c>
      <c r="I8" s="42"/>
      <c r="J8" s="42">
        <f>SUM(J3:J7)</f>
        <v>12595</v>
      </c>
      <c r="K8" s="42">
        <v>300</v>
      </c>
      <c r="L8" s="42">
        <v>10</v>
      </c>
      <c r="M8" s="42">
        <f>K8*L8</f>
        <v>3000</v>
      </c>
      <c r="N8" s="42">
        <v>250</v>
      </c>
      <c r="O8" s="42">
        <v>15</v>
      </c>
      <c r="P8" s="42">
        <f>N8*O8</f>
        <v>3750</v>
      </c>
      <c r="Q8" s="42">
        <f>J8+M8+P8</f>
        <v>19345</v>
      </c>
    </row>
    <row r="9" ht="21" customHeight="1"/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zoomScale="86" zoomScaleNormal="86" workbookViewId="0">
      <selection activeCell="L12" sqref="L12"/>
    </sheetView>
  </sheetViews>
  <sheetFormatPr defaultColWidth="9" defaultRowHeight="14"/>
  <cols>
    <col min="1" max="1" width="7.5" style="30" customWidth="1"/>
    <col min="2" max="2" width="8.87272727272727" style="30" customWidth="1"/>
    <col min="3" max="3" width="9.50909090909091" style="30" customWidth="1"/>
    <col min="4" max="4" width="10.4636363636364" style="30" customWidth="1"/>
    <col min="5" max="5" width="9.93636363636364" style="30" customWidth="1"/>
    <col min="6" max="6" width="9.19090909090909" style="30" customWidth="1"/>
    <col min="7" max="7" width="11.5181818181818" style="30" customWidth="1"/>
    <col min="8" max="8" width="11.1" style="30" customWidth="1"/>
    <col min="9" max="9" width="7.29090909090909" style="29" customWidth="1"/>
    <col min="10" max="10" width="8.34545454545455" style="29" customWidth="1"/>
    <col min="11" max="11" width="13.2090909090909" style="30" customWidth="1"/>
    <col min="12" max="12" width="9.09090909090909" style="30" customWidth="1"/>
    <col min="13" max="13" width="13.5272727272727" style="30" customWidth="1"/>
    <col min="14" max="14" width="12.4727272727273" style="30" customWidth="1"/>
    <col min="15" max="15" width="9" style="30"/>
    <col min="16" max="16" width="11.2090909090909" style="30" customWidth="1"/>
    <col min="17" max="17" width="11.1" style="30" customWidth="1"/>
    <col min="18" max="16384" width="9" style="30"/>
  </cols>
  <sheetData>
    <row r="1" ht="25.5" spans="1:17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="29" customFormat="1" ht="76" customHeight="1" spans="1:17">
      <c r="A2" s="32" t="s">
        <v>1</v>
      </c>
      <c r="B2" s="32" t="s">
        <v>2</v>
      </c>
      <c r="C2" s="32" t="s">
        <v>21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  <c r="K2" s="40" t="s">
        <v>11</v>
      </c>
      <c r="L2" s="40" t="s">
        <v>9</v>
      </c>
      <c r="M2" s="40" t="s">
        <v>12</v>
      </c>
      <c r="N2" s="40" t="s">
        <v>13</v>
      </c>
      <c r="O2" s="40" t="s">
        <v>9</v>
      </c>
      <c r="P2" s="40" t="s">
        <v>14</v>
      </c>
      <c r="Q2" s="43" t="s">
        <v>15</v>
      </c>
    </row>
    <row r="3" ht="25.8" customHeight="1" spans="1:17">
      <c r="A3" s="33">
        <v>1</v>
      </c>
      <c r="B3" s="44" t="s">
        <v>26</v>
      </c>
      <c r="C3" s="44"/>
      <c r="D3" s="44"/>
      <c r="E3" s="33">
        <f>ROUND(D3*0.95,2)</f>
        <v>0</v>
      </c>
      <c r="F3" s="44"/>
      <c r="G3" s="34">
        <f>ROUND(F3*1.53,2)</f>
        <v>0</v>
      </c>
      <c r="H3" s="34">
        <f>ROUND(E3+G3,2)</f>
        <v>0</v>
      </c>
      <c r="I3" s="34">
        <v>22</v>
      </c>
      <c r="J3" s="34">
        <f>ROUND(H3*I3,0)</f>
        <v>0</v>
      </c>
      <c r="K3" s="42"/>
      <c r="L3" s="42"/>
      <c r="M3" s="42"/>
      <c r="N3" s="42"/>
      <c r="O3" s="42"/>
      <c r="P3" s="42"/>
      <c r="Q3" s="42"/>
    </row>
    <row r="4" ht="38" customHeight="1" spans="1:17">
      <c r="A4" s="33">
        <v>2</v>
      </c>
      <c r="B4" s="44" t="s">
        <v>26</v>
      </c>
      <c r="C4" s="45"/>
      <c r="D4" s="44"/>
      <c r="E4" s="33"/>
      <c r="F4" s="44"/>
      <c r="G4" s="34"/>
      <c r="H4" s="34"/>
      <c r="I4" s="34"/>
      <c r="J4" s="34"/>
      <c r="K4" s="42"/>
      <c r="L4" s="42"/>
      <c r="M4" s="42"/>
      <c r="N4" s="42"/>
      <c r="O4" s="42"/>
      <c r="P4" s="42"/>
      <c r="Q4" s="42"/>
    </row>
    <row r="5" ht="25.8" customHeight="1" spans="1:17">
      <c r="A5" s="33">
        <v>3</v>
      </c>
      <c r="B5" s="44" t="s">
        <v>26</v>
      </c>
      <c r="C5" s="44"/>
      <c r="D5" s="46"/>
      <c r="E5" s="33"/>
      <c r="F5" s="44"/>
      <c r="G5" s="34"/>
      <c r="H5" s="34"/>
      <c r="I5" s="34"/>
      <c r="J5" s="34"/>
      <c r="K5" s="42"/>
      <c r="L5" s="42"/>
      <c r="M5" s="42"/>
      <c r="N5" s="42"/>
      <c r="O5" s="42"/>
      <c r="P5" s="42"/>
      <c r="Q5" s="42"/>
    </row>
    <row r="6" ht="25.8" customHeight="1" spans="1:17">
      <c r="A6" s="33">
        <v>4</v>
      </c>
      <c r="B6" s="44" t="s">
        <v>26</v>
      </c>
      <c r="C6" s="47"/>
      <c r="D6" s="44"/>
      <c r="E6" s="33"/>
      <c r="F6" s="44"/>
      <c r="G6" s="34"/>
      <c r="H6" s="34"/>
      <c r="I6" s="34"/>
      <c r="J6" s="34"/>
      <c r="K6" s="42"/>
      <c r="L6" s="42"/>
      <c r="M6" s="42"/>
      <c r="N6" s="42"/>
      <c r="O6" s="42"/>
      <c r="P6" s="42"/>
      <c r="Q6" s="42"/>
    </row>
    <row r="7" ht="25.8" customHeight="1" spans="1:17">
      <c r="A7" s="33">
        <v>5</v>
      </c>
      <c r="B7" s="44" t="s">
        <v>26</v>
      </c>
      <c r="C7" s="47"/>
      <c r="D7" s="44"/>
      <c r="E7" s="33"/>
      <c r="F7" s="44"/>
      <c r="G7" s="34"/>
      <c r="H7" s="34"/>
      <c r="I7" s="34"/>
      <c r="J7" s="34"/>
      <c r="K7" s="42"/>
      <c r="L7" s="42"/>
      <c r="M7" s="42"/>
      <c r="N7" s="42"/>
      <c r="O7" s="42"/>
      <c r="P7" s="42"/>
      <c r="Q7" s="42"/>
    </row>
    <row r="8" ht="25.8" customHeight="1" spans="1:17">
      <c r="A8" s="36" t="s">
        <v>19</v>
      </c>
      <c r="B8" s="37"/>
      <c r="C8" s="38">
        <v>0</v>
      </c>
      <c r="D8" s="39">
        <f>SUM(D3:D7)</f>
        <v>0</v>
      </c>
      <c r="E8" s="39">
        <f>SUM(E3:E7)</f>
        <v>0</v>
      </c>
      <c r="F8" s="39">
        <f>SUM(F3:F5)</f>
        <v>0</v>
      </c>
      <c r="G8" s="42">
        <f>SUM(G3:G7)</f>
        <v>0</v>
      </c>
      <c r="H8" s="42">
        <f>SUM(H3:H7)</f>
        <v>0</v>
      </c>
      <c r="I8" s="42"/>
      <c r="J8" s="42">
        <f>SUM(J3:J7)</f>
        <v>0</v>
      </c>
      <c r="K8" s="42">
        <v>0</v>
      </c>
      <c r="L8" s="42">
        <v>10</v>
      </c>
      <c r="M8" s="42">
        <f>K8*L8</f>
        <v>0</v>
      </c>
      <c r="N8" s="42">
        <v>560</v>
      </c>
      <c r="O8" s="42">
        <v>15</v>
      </c>
      <c r="P8" s="42">
        <f>N8*O8</f>
        <v>8400</v>
      </c>
      <c r="Q8" s="42">
        <f>J8+M8+P8</f>
        <v>8400</v>
      </c>
    </row>
    <row r="9" ht="21" customHeight="1"/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zoomScale="85" zoomScaleNormal="85" topLeftCell="A2" workbookViewId="0">
      <selection activeCell="M13" sqref="M13"/>
    </sheetView>
  </sheetViews>
  <sheetFormatPr defaultColWidth="9" defaultRowHeight="14"/>
  <cols>
    <col min="1" max="1" width="7.26363636363636" style="30" customWidth="1"/>
    <col min="2" max="2" width="7.59090909090909" style="30" customWidth="1"/>
    <col min="3" max="3" width="7.48181818181818" style="30" customWidth="1"/>
    <col min="4" max="4" width="11.2272727272727" style="30" customWidth="1"/>
    <col min="5" max="5" width="12.0818181818182" style="30" customWidth="1"/>
    <col min="6" max="6" width="12.0727272727273" style="30" customWidth="1"/>
    <col min="7" max="7" width="11.4363636363636" style="30" customWidth="1"/>
    <col min="8" max="8" width="10.0454545454545" style="30" customWidth="1"/>
    <col min="9" max="9" width="7.27272727272727" style="29" customWidth="1"/>
    <col min="10" max="10" width="7.26363636363636" style="29" customWidth="1"/>
    <col min="11" max="11" width="12.4" style="30" customWidth="1"/>
    <col min="12" max="12" width="9" style="30"/>
    <col min="13" max="14" width="12.4" style="30" customWidth="1"/>
    <col min="15" max="15" width="9" style="30"/>
    <col min="16" max="16" width="10.4818181818182" style="30" customWidth="1"/>
    <col min="17" max="16384" width="9" style="30"/>
  </cols>
  <sheetData>
    <row r="1" ht="25.5" spans="1:17">
      <c r="A1" s="31" t="s">
        <v>27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="29" customFormat="1" ht="84" customHeight="1" spans="1:17">
      <c r="A2" s="32" t="s">
        <v>1</v>
      </c>
      <c r="B2" s="32" t="s">
        <v>2</v>
      </c>
      <c r="C2" s="32" t="s">
        <v>21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  <c r="K2" s="40" t="s">
        <v>11</v>
      </c>
      <c r="L2" s="40" t="s">
        <v>9</v>
      </c>
      <c r="M2" s="40" t="s">
        <v>12</v>
      </c>
      <c r="N2" s="40" t="s">
        <v>13</v>
      </c>
      <c r="O2" s="40" t="s">
        <v>9</v>
      </c>
      <c r="P2" s="40" t="s">
        <v>14</v>
      </c>
      <c r="Q2" s="43" t="s">
        <v>15</v>
      </c>
    </row>
    <row r="3" ht="23.4" customHeight="1" spans="1:17">
      <c r="A3" s="33">
        <v>1</v>
      </c>
      <c r="B3" s="4" t="s">
        <v>18</v>
      </c>
      <c r="C3" s="4"/>
      <c r="D3" s="4"/>
      <c r="E3" s="33">
        <f t="shared" ref="E3:E8" si="0">ROUND(D3*0.95,2)</f>
        <v>0</v>
      </c>
      <c r="F3" s="4"/>
      <c r="G3" s="34">
        <f t="shared" ref="G3:G8" si="1">ROUND(F3*1.53,2)</f>
        <v>0</v>
      </c>
      <c r="H3" s="34">
        <f t="shared" ref="H3:H8" si="2">ROUND(E3+G3,2)</f>
        <v>0</v>
      </c>
      <c r="I3" s="34">
        <v>22</v>
      </c>
      <c r="J3" s="34">
        <f t="shared" ref="J3:J8" si="3">ROUND(H3*I3,0)</f>
        <v>0</v>
      </c>
      <c r="K3" s="41"/>
      <c r="L3" s="41"/>
      <c r="M3" s="41"/>
      <c r="N3" s="41"/>
      <c r="O3" s="41"/>
      <c r="P3" s="41"/>
      <c r="Q3" s="41"/>
    </row>
    <row r="4" ht="23.4" customHeight="1" spans="1:17">
      <c r="A4" s="33">
        <v>2</v>
      </c>
      <c r="B4" s="4" t="s">
        <v>18</v>
      </c>
      <c r="C4" s="4"/>
      <c r="D4" s="4"/>
      <c r="E4" s="33">
        <f t="shared" si="0"/>
        <v>0</v>
      </c>
      <c r="F4" s="4"/>
      <c r="G4" s="34">
        <f t="shared" si="1"/>
        <v>0</v>
      </c>
      <c r="H4" s="34">
        <f t="shared" si="2"/>
        <v>0</v>
      </c>
      <c r="I4" s="34">
        <v>22</v>
      </c>
      <c r="J4" s="34">
        <f t="shared" si="3"/>
        <v>0</v>
      </c>
      <c r="K4" s="41"/>
      <c r="L4" s="41"/>
      <c r="M4" s="41"/>
      <c r="N4" s="41"/>
      <c r="O4" s="41"/>
      <c r="P4" s="41"/>
      <c r="Q4" s="41"/>
    </row>
    <row r="5" ht="23.4" customHeight="1" spans="1:17">
      <c r="A5" s="33">
        <v>3</v>
      </c>
      <c r="B5" s="4" t="s">
        <v>18</v>
      </c>
      <c r="C5" s="35"/>
      <c r="D5" s="4"/>
      <c r="E5" s="33">
        <f t="shared" si="0"/>
        <v>0</v>
      </c>
      <c r="F5" s="4"/>
      <c r="G5" s="34">
        <f t="shared" si="1"/>
        <v>0</v>
      </c>
      <c r="H5" s="34">
        <f t="shared" si="2"/>
        <v>0</v>
      </c>
      <c r="I5" s="34">
        <v>22</v>
      </c>
      <c r="J5" s="34">
        <f t="shared" si="3"/>
        <v>0</v>
      </c>
      <c r="K5" s="41"/>
      <c r="L5" s="41"/>
      <c r="M5" s="41"/>
      <c r="N5" s="41"/>
      <c r="O5" s="41"/>
      <c r="P5" s="41"/>
      <c r="Q5" s="41"/>
    </row>
    <row r="6" ht="23.4" customHeight="1" spans="1:17">
      <c r="A6" s="33">
        <v>4</v>
      </c>
      <c r="B6" s="4" t="s">
        <v>18</v>
      </c>
      <c r="C6" s="35"/>
      <c r="D6" s="4"/>
      <c r="E6" s="33">
        <f t="shared" si="0"/>
        <v>0</v>
      </c>
      <c r="F6" s="4"/>
      <c r="G6" s="34">
        <f t="shared" si="1"/>
        <v>0</v>
      </c>
      <c r="H6" s="34">
        <f t="shared" si="2"/>
        <v>0</v>
      </c>
      <c r="I6" s="34">
        <v>22</v>
      </c>
      <c r="J6" s="34">
        <f t="shared" si="3"/>
        <v>0</v>
      </c>
      <c r="K6" s="41"/>
      <c r="L6" s="41"/>
      <c r="M6" s="41"/>
      <c r="N6" s="41"/>
      <c r="O6" s="41"/>
      <c r="P6" s="41"/>
      <c r="Q6" s="41"/>
    </row>
    <row r="7" ht="23.4" customHeight="1" spans="1:17">
      <c r="A7" s="33">
        <v>5</v>
      </c>
      <c r="B7" s="4" t="s">
        <v>18</v>
      </c>
      <c r="C7" s="35"/>
      <c r="D7" s="4"/>
      <c r="E7" s="33">
        <f t="shared" si="0"/>
        <v>0</v>
      </c>
      <c r="F7" s="4"/>
      <c r="G7" s="34">
        <f t="shared" si="1"/>
        <v>0</v>
      </c>
      <c r="H7" s="34">
        <f t="shared" si="2"/>
        <v>0</v>
      </c>
      <c r="I7" s="34">
        <v>22</v>
      </c>
      <c r="J7" s="34">
        <f t="shared" si="3"/>
        <v>0</v>
      </c>
      <c r="K7" s="41"/>
      <c r="L7" s="41"/>
      <c r="M7" s="41"/>
      <c r="N7" s="41"/>
      <c r="O7" s="41"/>
      <c r="P7" s="41"/>
      <c r="Q7" s="41"/>
    </row>
    <row r="8" ht="23.4" customHeight="1" spans="1:17">
      <c r="A8" s="33">
        <v>6</v>
      </c>
      <c r="B8" s="4" t="s">
        <v>18</v>
      </c>
      <c r="C8" s="35"/>
      <c r="D8" s="4"/>
      <c r="E8" s="33">
        <f t="shared" si="0"/>
        <v>0</v>
      </c>
      <c r="F8" s="4"/>
      <c r="G8" s="34">
        <f t="shared" si="1"/>
        <v>0</v>
      </c>
      <c r="H8" s="34">
        <f t="shared" si="2"/>
        <v>0</v>
      </c>
      <c r="I8" s="34">
        <v>22</v>
      </c>
      <c r="J8" s="34">
        <f t="shared" si="3"/>
        <v>0</v>
      </c>
      <c r="K8" s="41"/>
      <c r="L8" s="41"/>
      <c r="M8" s="41"/>
      <c r="N8" s="41"/>
      <c r="O8" s="41"/>
      <c r="P8" s="41"/>
      <c r="Q8" s="41"/>
    </row>
    <row r="9" ht="23.4" customHeight="1" spans="1:17">
      <c r="A9" s="36" t="s">
        <v>19</v>
      </c>
      <c r="B9" s="37"/>
      <c r="C9" s="38">
        <v>0</v>
      </c>
      <c r="D9" s="39">
        <f>SUM(D3:D8)</f>
        <v>0</v>
      </c>
      <c r="E9" s="39">
        <f>SUM(E3:E8)</f>
        <v>0</v>
      </c>
      <c r="F9" s="39">
        <f>SUM(F3:F8)</f>
        <v>0</v>
      </c>
      <c r="G9" s="39">
        <f>SUM(G3:G8)</f>
        <v>0</v>
      </c>
      <c r="H9" s="39">
        <f>SUM(H3:H8)</f>
        <v>0</v>
      </c>
      <c r="I9" s="39"/>
      <c r="J9" s="39">
        <f>SUM(J3:J8)</f>
        <v>0</v>
      </c>
      <c r="K9" s="42">
        <v>280</v>
      </c>
      <c r="L9" s="42">
        <v>10</v>
      </c>
      <c r="M9" s="42">
        <f>K9*L9</f>
        <v>2800</v>
      </c>
      <c r="N9" s="42">
        <v>380</v>
      </c>
      <c r="O9" s="42">
        <v>15</v>
      </c>
      <c r="P9" s="42">
        <f>N9*O9</f>
        <v>5700</v>
      </c>
      <c r="Q9" s="42">
        <f>J9+M9+P9</f>
        <v>8500</v>
      </c>
    </row>
    <row r="10" ht="21" customHeight="1"/>
  </sheetData>
  <mergeCells count="2">
    <mergeCell ref="A1:Q1"/>
    <mergeCell ref="A9:B9"/>
  </mergeCell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6"/>
  <sheetViews>
    <sheetView workbookViewId="0">
      <pane ySplit="2" topLeftCell="A42" activePane="bottomLeft" state="frozen"/>
      <selection/>
      <selection pane="bottomLeft" activeCell="F44" sqref="F44"/>
    </sheetView>
  </sheetViews>
  <sheetFormatPr defaultColWidth="9" defaultRowHeight="14" outlineLevelCol="7"/>
  <cols>
    <col min="2" max="3" width="11.4454545454545" customWidth="1"/>
    <col min="4" max="5" width="12.4454545454545" customWidth="1"/>
    <col min="6" max="7" width="15.1090909090909" customWidth="1"/>
    <col min="8" max="8" width="18.7818181818182" customWidth="1"/>
  </cols>
  <sheetData>
    <row r="1" ht="25.5" spans="1:8">
      <c r="A1" s="1" t="s">
        <v>28</v>
      </c>
      <c r="B1" s="1"/>
      <c r="C1" s="1"/>
      <c r="D1" s="1"/>
      <c r="E1" s="1"/>
      <c r="F1" s="1"/>
      <c r="G1" s="1"/>
      <c r="H1" s="1"/>
    </row>
    <row r="2" ht="30" spans="1:8">
      <c r="A2" s="2" t="s">
        <v>1</v>
      </c>
      <c r="B2" s="2" t="s">
        <v>2</v>
      </c>
      <c r="C2" s="2" t="s">
        <v>29</v>
      </c>
      <c r="D2" s="2" t="s">
        <v>30</v>
      </c>
      <c r="E2" s="2" t="s">
        <v>31</v>
      </c>
      <c r="F2" s="2" t="s">
        <v>32</v>
      </c>
      <c r="G2" s="2" t="s">
        <v>33</v>
      </c>
      <c r="H2" s="3" t="s">
        <v>34</v>
      </c>
    </row>
    <row r="3" ht="20.1" customHeight="1" spans="1:8">
      <c r="A3" s="4">
        <v>1</v>
      </c>
      <c r="B3" s="5" t="s">
        <v>35</v>
      </c>
      <c r="C3" s="5" t="s">
        <v>36</v>
      </c>
      <c r="D3" s="4">
        <v>88.46</v>
      </c>
      <c r="E3" s="4">
        <v>71.76</v>
      </c>
      <c r="F3" s="4"/>
      <c r="G3" s="5" t="s">
        <v>37</v>
      </c>
      <c r="H3" s="6"/>
    </row>
    <row r="4" ht="20.1" customHeight="1" spans="1:8">
      <c r="A4" s="4">
        <v>2</v>
      </c>
      <c r="B4" s="5" t="s">
        <v>35</v>
      </c>
      <c r="C4" s="5" t="s">
        <v>38</v>
      </c>
      <c r="D4" s="4">
        <v>115.64</v>
      </c>
      <c r="E4" s="4">
        <v>98.84</v>
      </c>
      <c r="F4" s="4"/>
      <c r="G4" s="5" t="s">
        <v>37</v>
      </c>
      <c r="H4" s="6"/>
    </row>
    <row r="5" ht="20.1" customHeight="1" spans="1:8">
      <c r="A5" s="4">
        <v>3</v>
      </c>
      <c r="B5" s="5" t="s">
        <v>35</v>
      </c>
      <c r="C5" s="5" t="s">
        <v>39</v>
      </c>
      <c r="D5" s="4">
        <v>51</v>
      </c>
      <c r="E5" s="4">
        <v>34</v>
      </c>
      <c r="F5" s="4">
        <v>4</v>
      </c>
      <c r="G5" s="5" t="s">
        <v>37</v>
      </c>
      <c r="H5" s="6"/>
    </row>
    <row r="6" ht="20.1" customHeight="1" spans="1:8">
      <c r="A6" s="4">
        <v>4</v>
      </c>
      <c r="B6" s="5" t="s">
        <v>35</v>
      </c>
      <c r="C6" s="5" t="s">
        <v>39</v>
      </c>
      <c r="D6" s="4">
        <v>48</v>
      </c>
      <c r="E6" s="4">
        <v>32</v>
      </c>
      <c r="F6" s="4">
        <v>5</v>
      </c>
      <c r="G6" s="5" t="s">
        <v>37</v>
      </c>
      <c r="H6" s="6"/>
    </row>
    <row r="7" ht="20.1" customHeight="1" spans="1:8">
      <c r="A7" s="4">
        <v>5</v>
      </c>
      <c r="B7" s="5" t="s">
        <v>35</v>
      </c>
      <c r="C7" s="5" t="s">
        <v>40</v>
      </c>
      <c r="D7" s="4">
        <v>83.2</v>
      </c>
      <c r="E7" s="4">
        <v>38</v>
      </c>
      <c r="F7" s="4"/>
      <c r="G7" s="5" t="s">
        <v>37</v>
      </c>
      <c r="H7" s="6"/>
    </row>
    <row r="8" ht="20.1" customHeight="1" spans="1:8">
      <c r="A8" s="4">
        <v>6</v>
      </c>
      <c r="B8" s="5" t="s">
        <v>35</v>
      </c>
      <c r="C8" s="5" t="s">
        <v>41</v>
      </c>
      <c r="D8" s="4">
        <v>153</v>
      </c>
      <c r="E8" s="4">
        <v>110</v>
      </c>
      <c r="F8" s="4">
        <v>10</v>
      </c>
      <c r="G8" s="5" t="s">
        <v>37</v>
      </c>
      <c r="H8" s="6"/>
    </row>
    <row r="9" ht="20.1" customHeight="1" spans="1:8">
      <c r="A9" s="4">
        <v>7</v>
      </c>
      <c r="B9" s="5" t="s">
        <v>35</v>
      </c>
      <c r="C9" s="5" t="s">
        <v>42</v>
      </c>
      <c r="D9" s="4">
        <v>285</v>
      </c>
      <c r="E9" s="4">
        <v>285</v>
      </c>
      <c r="F9" s="4"/>
      <c r="G9" s="5" t="s">
        <v>37</v>
      </c>
      <c r="H9" s="6"/>
    </row>
    <row r="10" ht="20.1" customHeight="1" spans="1:8">
      <c r="A10" s="4">
        <v>8</v>
      </c>
      <c r="B10" s="5" t="s">
        <v>35</v>
      </c>
      <c r="C10" s="5" t="s">
        <v>43</v>
      </c>
      <c r="D10" s="4">
        <v>368</v>
      </c>
      <c r="E10" s="4">
        <v>208</v>
      </c>
      <c r="F10" s="4"/>
      <c r="G10" s="5" t="s">
        <v>37</v>
      </c>
      <c r="H10" s="6"/>
    </row>
    <row r="11" ht="20.1" customHeight="1" spans="1:8">
      <c r="A11" s="4">
        <v>9</v>
      </c>
      <c r="B11" s="5" t="s">
        <v>35</v>
      </c>
      <c r="C11" s="5" t="s">
        <v>44</v>
      </c>
      <c r="D11" s="4">
        <v>288</v>
      </c>
      <c r="E11" s="4">
        <v>160</v>
      </c>
      <c r="F11" s="4"/>
      <c r="G11" s="5" t="s">
        <v>37</v>
      </c>
      <c r="H11" s="6"/>
    </row>
    <row r="12" ht="20.1" customHeight="1" spans="1:8">
      <c r="A12" s="4">
        <v>10</v>
      </c>
      <c r="B12" s="5" t="s">
        <v>35</v>
      </c>
      <c r="C12" s="5" t="s">
        <v>45</v>
      </c>
      <c r="D12" s="4">
        <v>61</v>
      </c>
      <c r="E12" s="4">
        <v>61</v>
      </c>
      <c r="F12" s="4"/>
      <c r="G12" s="5" t="s">
        <v>37</v>
      </c>
      <c r="H12" s="6"/>
    </row>
    <row r="13" ht="20.1" customHeight="1" spans="1:8">
      <c r="A13" s="4">
        <v>11</v>
      </c>
      <c r="B13" s="5" t="s">
        <v>35</v>
      </c>
      <c r="C13" s="5" t="s">
        <v>46</v>
      </c>
      <c r="D13" s="4">
        <v>95</v>
      </c>
      <c r="E13" s="4">
        <v>75</v>
      </c>
      <c r="F13" s="4"/>
      <c r="G13" s="5" t="s">
        <v>37</v>
      </c>
      <c r="H13" s="6"/>
    </row>
    <row r="14" ht="20.1" customHeight="1" spans="1:8">
      <c r="A14" s="4">
        <v>12</v>
      </c>
      <c r="B14" s="5" t="s">
        <v>35</v>
      </c>
      <c r="C14" s="5" t="s">
        <v>47</v>
      </c>
      <c r="D14" s="4">
        <v>214</v>
      </c>
      <c r="E14" s="4">
        <v>116</v>
      </c>
      <c r="F14" s="4"/>
      <c r="G14" s="5" t="s">
        <v>37</v>
      </c>
      <c r="H14" s="6"/>
    </row>
    <row r="15" ht="20.1" customHeight="1" spans="1:8">
      <c r="A15" s="4">
        <v>13</v>
      </c>
      <c r="B15" s="5" t="s">
        <v>35</v>
      </c>
      <c r="C15" s="5" t="s">
        <v>48</v>
      </c>
      <c r="D15" s="4">
        <v>66</v>
      </c>
      <c r="E15" s="4">
        <v>66</v>
      </c>
      <c r="F15" s="4"/>
      <c r="G15" s="5" t="s">
        <v>37</v>
      </c>
      <c r="H15" s="6"/>
    </row>
    <row r="16" ht="20.1" customHeight="1" spans="1:8">
      <c r="A16" s="7">
        <v>14</v>
      </c>
      <c r="B16" s="7" t="s">
        <v>26</v>
      </c>
      <c r="C16" s="7" t="s">
        <v>49</v>
      </c>
      <c r="D16" s="7">
        <v>546</v>
      </c>
      <c r="E16" s="7">
        <v>546</v>
      </c>
      <c r="F16" s="7"/>
      <c r="G16" s="7" t="s">
        <v>50</v>
      </c>
      <c r="H16" s="8"/>
    </row>
    <row r="17" ht="20.1" customHeight="1" spans="1:8">
      <c r="A17" s="7">
        <v>15</v>
      </c>
      <c r="B17" s="7" t="s">
        <v>26</v>
      </c>
      <c r="C17" s="7" t="s">
        <v>51</v>
      </c>
      <c r="D17" s="7">
        <v>157.78</v>
      </c>
      <c r="E17" s="7"/>
      <c r="F17" s="7">
        <v>12</v>
      </c>
      <c r="G17" s="7" t="s">
        <v>50</v>
      </c>
      <c r="H17" s="8"/>
    </row>
    <row r="18" ht="20.1" customHeight="1" spans="1:8">
      <c r="A18" s="7">
        <v>16</v>
      </c>
      <c r="B18" s="7" t="s">
        <v>26</v>
      </c>
      <c r="C18" s="7" t="s">
        <v>52</v>
      </c>
      <c r="D18" s="7">
        <v>106.37</v>
      </c>
      <c r="E18" s="7">
        <v>84.37</v>
      </c>
      <c r="F18" s="7"/>
      <c r="G18" s="7" t="s">
        <v>50</v>
      </c>
      <c r="H18" s="8"/>
    </row>
    <row r="19" ht="20.1" customHeight="1" spans="1:8">
      <c r="A19" s="7">
        <v>17</v>
      </c>
      <c r="B19" s="7" t="s">
        <v>26</v>
      </c>
      <c r="C19" s="7" t="s">
        <v>53</v>
      </c>
      <c r="D19" s="7">
        <v>39.78</v>
      </c>
      <c r="E19" s="7">
        <v>39.78</v>
      </c>
      <c r="F19" s="7"/>
      <c r="G19" s="7" t="s">
        <v>50</v>
      </c>
      <c r="H19" s="8"/>
    </row>
    <row r="20" ht="20.1" customHeight="1" spans="1:8">
      <c r="A20" s="7">
        <v>18</v>
      </c>
      <c r="B20" s="7" t="s">
        <v>26</v>
      </c>
      <c r="C20" s="7" t="s">
        <v>54</v>
      </c>
      <c r="D20" s="7">
        <v>312</v>
      </c>
      <c r="E20" s="7"/>
      <c r="F20" s="7">
        <v>26</v>
      </c>
      <c r="G20" s="7" t="s">
        <v>50</v>
      </c>
      <c r="H20" s="8"/>
    </row>
    <row r="21" ht="20.1" customHeight="1" spans="1:8">
      <c r="A21" s="7">
        <v>19</v>
      </c>
      <c r="B21" s="7" t="s">
        <v>26</v>
      </c>
      <c r="C21" s="7" t="s">
        <v>55</v>
      </c>
      <c r="D21" s="7">
        <v>54.8</v>
      </c>
      <c r="E21" s="7">
        <v>22.8</v>
      </c>
      <c r="F21" s="7"/>
      <c r="G21" s="7" t="s">
        <v>50</v>
      </c>
      <c r="H21" s="8"/>
    </row>
    <row r="22" ht="20.1" customHeight="1" spans="1:8">
      <c r="A22" s="7">
        <v>20</v>
      </c>
      <c r="B22" s="7" t="s">
        <v>26</v>
      </c>
      <c r="C22" s="7" t="s">
        <v>56</v>
      </c>
      <c r="D22" s="7">
        <v>182</v>
      </c>
      <c r="E22" s="7"/>
      <c r="F22" s="7">
        <v>25</v>
      </c>
      <c r="G22" s="7" t="s">
        <v>50</v>
      </c>
      <c r="H22" s="8"/>
    </row>
    <row r="23" ht="20.1" customHeight="1" spans="1:8">
      <c r="A23" s="7">
        <v>21</v>
      </c>
      <c r="B23" s="7" t="s">
        <v>26</v>
      </c>
      <c r="C23" s="7" t="s">
        <v>57</v>
      </c>
      <c r="D23" s="7">
        <v>176</v>
      </c>
      <c r="E23" s="7">
        <v>120</v>
      </c>
      <c r="F23" s="7"/>
      <c r="G23" s="7" t="s">
        <v>50</v>
      </c>
      <c r="H23" s="8"/>
    </row>
    <row r="24" ht="20.1" customHeight="1" spans="1:8">
      <c r="A24" s="7">
        <v>22</v>
      </c>
      <c r="B24" s="7" t="s">
        <v>26</v>
      </c>
      <c r="C24" s="7" t="s">
        <v>58</v>
      </c>
      <c r="D24" s="7">
        <v>77</v>
      </c>
      <c r="E24" s="7">
        <v>25</v>
      </c>
      <c r="F24" s="7"/>
      <c r="G24" s="7" t="s">
        <v>50</v>
      </c>
      <c r="H24" s="8"/>
    </row>
    <row r="25" ht="20.1" customHeight="1" spans="1:8">
      <c r="A25" s="7">
        <v>23</v>
      </c>
      <c r="B25" s="7" t="s">
        <v>26</v>
      </c>
      <c r="C25" s="7" t="s">
        <v>59</v>
      </c>
      <c r="D25" s="7">
        <v>111</v>
      </c>
      <c r="E25" s="7">
        <v>55</v>
      </c>
      <c r="F25" s="7"/>
      <c r="G25" s="7" t="s">
        <v>50</v>
      </c>
      <c r="H25" s="8"/>
    </row>
    <row r="26" ht="20.1" customHeight="1" spans="1:8">
      <c r="A26" s="7">
        <v>24</v>
      </c>
      <c r="B26" s="7" t="s">
        <v>26</v>
      </c>
      <c r="C26" s="7" t="s">
        <v>60</v>
      </c>
      <c r="D26" s="7">
        <v>117.5</v>
      </c>
      <c r="E26" s="7">
        <v>97.5</v>
      </c>
      <c r="F26" s="7"/>
      <c r="G26" s="7" t="s">
        <v>50</v>
      </c>
      <c r="H26" s="8"/>
    </row>
    <row r="27" ht="20.1" customHeight="1" spans="1:8">
      <c r="A27" s="7">
        <v>25</v>
      </c>
      <c r="B27" s="7" t="s">
        <v>26</v>
      </c>
      <c r="C27" s="7" t="s">
        <v>61</v>
      </c>
      <c r="D27" s="7">
        <v>70</v>
      </c>
      <c r="E27" s="7">
        <v>40</v>
      </c>
      <c r="F27" s="7"/>
      <c r="G27" s="7" t="s">
        <v>50</v>
      </c>
      <c r="H27" s="8"/>
    </row>
    <row r="28" ht="20.1" customHeight="1" spans="1:8">
      <c r="A28" s="7">
        <v>26</v>
      </c>
      <c r="B28" s="7" t="s">
        <v>26</v>
      </c>
      <c r="C28" s="7" t="s">
        <v>62</v>
      </c>
      <c r="D28" s="7">
        <v>62.92</v>
      </c>
      <c r="E28" s="7">
        <v>49.92</v>
      </c>
      <c r="F28" s="7"/>
      <c r="G28" s="7" t="s">
        <v>50</v>
      </c>
      <c r="H28" s="8"/>
    </row>
    <row r="29" ht="20.1" customHeight="1" spans="1:8">
      <c r="A29" s="7">
        <v>27</v>
      </c>
      <c r="B29" s="7" t="s">
        <v>26</v>
      </c>
      <c r="C29" s="7" t="s">
        <v>63</v>
      </c>
      <c r="D29" s="7">
        <v>95.6</v>
      </c>
      <c r="E29" s="7">
        <v>82.6</v>
      </c>
      <c r="F29" s="7"/>
      <c r="G29" s="7" t="s">
        <v>50</v>
      </c>
      <c r="H29" s="8"/>
    </row>
    <row r="30" ht="20.1" customHeight="1" spans="1:8">
      <c r="A30" s="7">
        <v>28</v>
      </c>
      <c r="B30" s="7" t="s">
        <v>26</v>
      </c>
      <c r="C30" s="7" t="s">
        <v>64</v>
      </c>
      <c r="D30" s="7">
        <v>63</v>
      </c>
      <c r="E30" s="7">
        <v>50</v>
      </c>
      <c r="F30" s="7"/>
      <c r="G30" s="7" t="s">
        <v>50</v>
      </c>
      <c r="H30" s="8"/>
    </row>
    <row r="31" ht="20.1" customHeight="1" spans="1:8">
      <c r="A31" s="9">
        <v>29</v>
      </c>
      <c r="B31" s="9" t="s">
        <v>65</v>
      </c>
      <c r="C31" s="9" t="s">
        <v>66</v>
      </c>
      <c r="D31" s="10">
        <v>64.14</v>
      </c>
      <c r="E31" s="9">
        <v>29.92</v>
      </c>
      <c r="F31" s="9"/>
      <c r="G31" s="9" t="s">
        <v>37</v>
      </c>
      <c r="H31" s="9"/>
    </row>
    <row r="32" ht="20.1" customHeight="1" spans="1:8">
      <c r="A32" s="9">
        <v>30</v>
      </c>
      <c r="B32" s="9" t="s">
        <v>65</v>
      </c>
      <c r="C32" s="9" t="s">
        <v>67</v>
      </c>
      <c r="D32" s="10">
        <v>98.8</v>
      </c>
      <c r="E32" s="9">
        <v>30.8</v>
      </c>
      <c r="F32" s="9"/>
      <c r="G32" s="9" t="s">
        <v>37</v>
      </c>
      <c r="H32" s="9"/>
    </row>
    <row r="33" ht="20.1" customHeight="1" spans="1:8">
      <c r="A33" s="9">
        <v>31</v>
      </c>
      <c r="B33" s="9" t="s">
        <v>65</v>
      </c>
      <c r="C33" s="9" t="s">
        <v>68</v>
      </c>
      <c r="D33" s="10">
        <v>129.08</v>
      </c>
      <c r="E33" s="9">
        <v>49.88</v>
      </c>
      <c r="F33" s="9"/>
      <c r="G33" s="9" t="s">
        <v>37</v>
      </c>
      <c r="H33" s="9"/>
    </row>
    <row r="34" ht="20.1" customHeight="1" spans="1:8">
      <c r="A34" s="9">
        <v>32</v>
      </c>
      <c r="B34" s="9" t="s">
        <v>65</v>
      </c>
      <c r="C34" s="9" t="s">
        <v>69</v>
      </c>
      <c r="D34" s="10">
        <v>1628.7</v>
      </c>
      <c r="E34" s="9">
        <v>404.2</v>
      </c>
      <c r="F34" s="9"/>
      <c r="G34" s="9" t="s">
        <v>37</v>
      </c>
      <c r="H34" s="9"/>
    </row>
    <row r="35" ht="20.1" customHeight="1" spans="1:8">
      <c r="A35" s="9">
        <v>33</v>
      </c>
      <c r="B35" s="9" t="s">
        <v>65</v>
      </c>
      <c r="C35" s="9" t="s">
        <v>70</v>
      </c>
      <c r="D35" s="10">
        <v>73.8</v>
      </c>
      <c r="E35" s="9">
        <v>56</v>
      </c>
      <c r="F35" s="9"/>
      <c r="G35" s="9" t="s">
        <v>37</v>
      </c>
      <c r="H35" s="9"/>
    </row>
    <row r="36" ht="20.1" customHeight="1" spans="1:8">
      <c r="A36" s="9">
        <v>34</v>
      </c>
      <c r="B36" s="9" t="s">
        <v>65</v>
      </c>
      <c r="C36" s="9" t="s">
        <v>71</v>
      </c>
      <c r="D36" s="10">
        <v>71.71</v>
      </c>
      <c r="E36" s="9">
        <v>35.26</v>
      </c>
      <c r="F36" s="9">
        <v>18</v>
      </c>
      <c r="G36" s="9" t="s">
        <v>37</v>
      </c>
      <c r="H36" s="9"/>
    </row>
    <row r="37" ht="20.1" customHeight="1" spans="1:8">
      <c r="A37" s="9">
        <v>35</v>
      </c>
      <c r="B37" s="9" t="s">
        <v>65</v>
      </c>
      <c r="C37" s="9" t="s">
        <v>72</v>
      </c>
      <c r="D37" s="10">
        <v>123.32</v>
      </c>
      <c r="E37" s="9">
        <v>90.52</v>
      </c>
      <c r="F37" s="9"/>
      <c r="G37" s="9" t="s">
        <v>37</v>
      </c>
      <c r="H37" s="9"/>
    </row>
    <row r="38" ht="20.1" customHeight="1" spans="1:8">
      <c r="A38" s="9">
        <v>36</v>
      </c>
      <c r="B38" s="9" t="s">
        <v>65</v>
      </c>
      <c r="C38" s="9" t="s">
        <v>73</v>
      </c>
      <c r="D38" s="10">
        <v>47.11</v>
      </c>
      <c r="E38" s="9">
        <v>28.86</v>
      </c>
      <c r="F38" s="9"/>
      <c r="G38" s="9" t="s">
        <v>37</v>
      </c>
      <c r="H38" s="9"/>
    </row>
    <row r="39" ht="20.1" customHeight="1" spans="1:8">
      <c r="A39" s="9">
        <v>37</v>
      </c>
      <c r="B39" s="9" t="s">
        <v>65</v>
      </c>
      <c r="C39" s="9" t="s">
        <v>74</v>
      </c>
      <c r="D39" s="10">
        <v>63.7</v>
      </c>
      <c r="E39" s="9">
        <v>29.48</v>
      </c>
      <c r="F39" s="9"/>
      <c r="G39" s="9" t="s">
        <v>37</v>
      </c>
      <c r="H39" s="9"/>
    </row>
    <row r="40" ht="20.1" customHeight="1" spans="1:8">
      <c r="A40" s="9">
        <v>38</v>
      </c>
      <c r="B40" s="9" t="s">
        <v>65</v>
      </c>
      <c r="C40" s="9" t="s">
        <v>75</v>
      </c>
      <c r="D40" s="9"/>
      <c r="E40" s="9"/>
      <c r="F40" s="9">
        <v>50.05</v>
      </c>
      <c r="G40" s="9" t="s">
        <v>37</v>
      </c>
      <c r="H40" s="9" t="s">
        <v>76</v>
      </c>
    </row>
    <row r="41" ht="20.1" customHeight="1" spans="1:8">
      <c r="A41" s="9">
        <v>39</v>
      </c>
      <c r="B41" s="9" t="s">
        <v>65</v>
      </c>
      <c r="C41" s="9" t="s">
        <v>77</v>
      </c>
      <c r="D41" s="9"/>
      <c r="E41" s="9"/>
      <c r="F41" s="9">
        <v>30</v>
      </c>
      <c r="G41" s="9" t="s">
        <v>37</v>
      </c>
      <c r="H41" s="9" t="s">
        <v>76</v>
      </c>
    </row>
    <row r="42" ht="20.1" customHeight="1" spans="1:8">
      <c r="A42" s="9">
        <v>40</v>
      </c>
      <c r="B42" s="9" t="s">
        <v>65</v>
      </c>
      <c r="C42" s="9" t="s">
        <v>78</v>
      </c>
      <c r="D42" s="9"/>
      <c r="E42" s="9"/>
      <c r="F42" s="9">
        <v>20.04</v>
      </c>
      <c r="G42" s="9" t="s">
        <v>37</v>
      </c>
      <c r="H42" s="9" t="s">
        <v>76</v>
      </c>
    </row>
    <row r="43" ht="20.1" customHeight="1" spans="1:8">
      <c r="A43" s="9">
        <v>41</v>
      </c>
      <c r="B43" s="9" t="s">
        <v>65</v>
      </c>
      <c r="C43" s="9" t="s">
        <v>79</v>
      </c>
      <c r="D43" s="9"/>
      <c r="E43" s="9"/>
      <c r="F43" s="9">
        <v>20</v>
      </c>
      <c r="G43" s="9" t="s">
        <v>37</v>
      </c>
      <c r="H43" s="9" t="s">
        <v>80</v>
      </c>
    </row>
    <row r="44" ht="20.1" customHeight="1" spans="1:8">
      <c r="A44" s="11">
        <v>42</v>
      </c>
      <c r="B44" s="12" t="s">
        <v>81</v>
      </c>
      <c r="C44" s="13" t="s">
        <v>82</v>
      </c>
      <c r="D44" s="11">
        <v>99.45</v>
      </c>
      <c r="E44" s="13"/>
      <c r="F44" s="11">
        <v>39</v>
      </c>
      <c r="G44" s="11" t="s">
        <v>50</v>
      </c>
      <c r="H44" s="14"/>
    </row>
    <row r="45" ht="20.1" customHeight="1" spans="1:8">
      <c r="A45" s="11">
        <v>43</v>
      </c>
      <c r="B45" s="12" t="s">
        <v>81</v>
      </c>
      <c r="C45" s="13" t="s">
        <v>83</v>
      </c>
      <c r="D45" s="11">
        <v>240</v>
      </c>
      <c r="E45" s="13">
        <v>240</v>
      </c>
      <c r="F45" s="11"/>
      <c r="G45" s="11" t="s">
        <v>50</v>
      </c>
      <c r="H45" s="14"/>
    </row>
    <row r="46" ht="20.1" customHeight="1" spans="1:8">
      <c r="A46" s="11">
        <v>44</v>
      </c>
      <c r="B46" s="12" t="s">
        <v>81</v>
      </c>
      <c r="C46" s="13" t="s">
        <v>84</v>
      </c>
      <c r="D46" s="11">
        <v>94.1</v>
      </c>
      <c r="E46" s="13">
        <v>34.1</v>
      </c>
      <c r="F46" s="11"/>
      <c r="G46" s="11" t="s">
        <v>50</v>
      </c>
      <c r="H46" s="14"/>
    </row>
    <row r="47" ht="20.1" customHeight="1" spans="1:8">
      <c r="A47" s="11">
        <v>45</v>
      </c>
      <c r="B47" s="12" t="s">
        <v>81</v>
      </c>
      <c r="C47" s="13" t="s">
        <v>85</v>
      </c>
      <c r="D47" s="11">
        <v>71.2</v>
      </c>
      <c r="E47" s="13">
        <v>21.2</v>
      </c>
      <c r="F47" s="11"/>
      <c r="G47" s="11" t="s">
        <v>50</v>
      </c>
      <c r="H47" s="14"/>
    </row>
    <row r="48" ht="20.1" customHeight="1" spans="1:8">
      <c r="A48" s="11">
        <v>46</v>
      </c>
      <c r="B48" s="12" t="s">
        <v>81</v>
      </c>
      <c r="C48" s="13" t="s">
        <v>86</v>
      </c>
      <c r="D48" s="11">
        <v>80.4</v>
      </c>
      <c r="E48" s="13">
        <v>50.4</v>
      </c>
      <c r="F48" s="11"/>
      <c r="G48" s="11" t="s">
        <v>50</v>
      </c>
      <c r="H48" s="14"/>
    </row>
    <row r="49" ht="20.1" customHeight="1" spans="1:8">
      <c r="A49" s="11">
        <v>47</v>
      </c>
      <c r="B49" s="12" t="s">
        <v>81</v>
      </c>
      <c r="C49" s="13" t="s">
        <v>87</v>
      </c>
      <c r="D49" s="11">
        <v>80.04</v>
      </c>
      <c r="E49" s="13">
        <v>80.04</v>
      </c>
      <c r="F49" s="11"/>
      <c r="G49" s="11" t="s">
        <v>50</v>
      </c>
      <c r="H49" s="14"/>
    </row>
    <row r="50" ht="20.1" customHeight="1" spans="1:8">
      <c r="A50" s="11">
        <v>48</v>
      </c>
      <c r="B50" s="12" t="s">
        <v>81</v>
      </c>
      <c r="C50" s="13" t="s">
        <v>88</v>
      </c>
      <c r="D50" s="11">
        <v>92.72</v>
      </c>
      <c r="E50" s="13">
        <v>45.6</v>
      </c>
      <c r="F50" s="11"/>
      <c r="G50" s="11" t="s">
        <v>50</v>
      </c>
      <c r="H50" s="14"/>
    </row>
    <row r="51" ht="20.1" customHeight="1" spans="1:8">
      <c r="A51" s="11">
        <v>49</v>
      </c>
      <c r="B51" s="12" t="s">
        <v>81</v>
      </c>
      <c r="C51" s="13" t="s">
        <v>89</v>
      </c>
      <c r="D51" s="11">
        <v>29.68</v>
      </c>
      <c r="E51" s="13">
        <v>29.68</v>
      </c>
      <c r="F51" s="11"/>
      <c r="G51" s="11" t="s">
        <v>50</v>
      </c>
      <c r="H51" s="14"/>
    </row>
    <row r="52" ht="20.1" customHeight="1" spans="1:8">
      <c r="A52" s="11">
        <v>50</v>
      </c>
      <c r="B52" s="12" t="s">
        <v>81</v>
      </c>
      <c r="C52" s="13" t="s">
        <v>90</v>
      </c>
      <c r="D52" s="11">
        <v>86</v>
      </c>
      <c r="E52" s="13">
        <v>56</v>
      </c>
      <c r="F52" s="11"/>
      <c r="G52" s="11" t="s">
        <v>50</v>
      </c>
      <c r="H52" s="14"/>
    </row>
    <row r="53" ht="20.1" customHeight="1" spans="1:8">
      <c r="A53" s="15">
        <v>51</v>
      </c>
      <c r="B53" s="15" t="s">
        <v>91</v>
      </c>
      <c r="C53" s="16" t="s">
        <v>92</v>
      </c>
      <c r="D53" s="15">
        <v>100</v>
      </c>
      <c r="E53" s="17">
        <v>70</v>
      </c>
      <c r="F53" s="18"/>
      <c r="G53" s="15" t="s">
        <v>37</v>
      </c>
      <c r="H53" s="19"/>
    </row>
    <row r="54" ht="20.1" customHeight="1" spans="1:8">
      <c r="A54" s="15">
        <v>52</v>
      </c>
      <c r="B54" s="15" t="s">
        <v>91</v>
      </c>
      <c r="C54" s="16" t="s">
        <v>93</v>
      </c>
      <c r="D54" s="15">
        <v>94.04</v>
      </c>
      <c r="E54" s="17">
        <v>74.04</v>
      </c>
      <c r="F54" s="18"/>
      <c r="G54" s="15" t="s">
        <v>37</v>
      </c>
      <c r="H54" s="19"/>
    </row>
    <row r="55" ht="20.1" customHeight="1" spans="1:8">
      <c r="A55" s="15">
        <v>53</v>
      </c>
      <c r="B55" s="15" t="s">
        <v>91</v>
      </c>
      <c r="C55" s="16" t="s">
        <v>94</v>
      </c>
      <c r="D55" s="15">
        <v>41</v>
      </c>
      <c r="E55" s="17">
        <v>21</v>
      </c>
      <c r="F55" s="18"/>
      <c r="G55" s="15" t="s">
        <v>37</v>
      </c>
      <c r="H55" s="19"/>
    </row>
    <row r="56" ht="20.1" customHeight="1" spans="1:8">
      <c r="A56" s="15">
        <v>54</v>
      </c>
      <c r="B56" s="15" t="s">
        <v>91</v>
      </c>
      <c r="C56" s="16" t="s">
        <v>95</v>
      </c>
      <c r="D56" s="15">
        <v>10</v>
      </c>
      <c r="E56" s="17">
        <v>10</v>
      </c>
      <c r="F56" s="18"/>
      <c r="G56" s="15" t="s">
        <v>37</v>
      </c>
      <c r="H56" s="19"/>
    </row>
    <row r="57" ht="20.1" customHeight="1" spans="1:8">
      <c r="A57" s="15">
        <v>55</v>
      </c>
      <c r="B57" s="15" t="s">
        <v>91</v>
      </c>
      <c r="C57" s="16" t="s">
        <v>96</v>
      </c>
      <c r="D57" s="15">
        <v>60</v>
      </c>
      <c r="E57" s="17">
        <v>40</v>
      </c>
      <c r="F57" s="18"/>
      <c r="G57" s="15" t="s">
        <v>37</v>
      </c>
      <c r="H57" s="19"/>
    </row>
    <row r="58" ht="20.1" customHeight="1" spans="1:8">
      <c r="A58" s="15">
        <v>56</v>
      </c>
      <c r="B58" s="15" t="s">
        <v>91</v>
      </c>
      <c r="C58" s="16" t="s">
        <v>97</v>
      </c>
      <c r="D58" s="15">
        <v>10</v>
      </c>
      <c r="E58" s="17"/>
      <c r="F58" s="18">
        <v>13</v>
      </c>
      <c r="G58" s="15" t="s">
        <v>37</v>
      </c>
      <c r="H58" s="19"/>
    </row>
    <row r="59" ht="20.1" customHeight="1" spans="1:8">
      <c r="A59" s="15">
        <v>57</v>
      </c>
      <c r="B59" s="15" t="s">
        <v>91</v>
      </c>
      <c r="C59" s="16" t="s">
        <v>98</v>
      </c>
      <c r="D59" s="15">
        <v>15</v>
      </c>
      <c r="E59" s="17"/>
      <c r="F59" s="18">
        <v>16</v>
      </c>
      <c r="G59" s="15" t="s">
        <v>37</v>
      </c>
      <c r="H59" s="19"/>
    </row>
    <row r="60" ht="20.1" customHeight="1" spans="1:8">
      <c r="A60" s="15">
        <v>58</v>
      </c>
      <c r="B60" s="15" t="s">
        <v>91</v>
      </c>
      <c r="C60" s="16" t="s">
        <v>99</v>
      </c>
      <c r="D60" s="15">
        <v>172</v>
      </c>
      <c r="E60" s="17">
        <v>152</v>
      </c>
      <c r="F60" s="18"/>
      <c r="G60" s="15" t="s">
        <v>37</v>
      </c>
      <c r="H60" s="19"/>
    </row>
    <row r="61" ht="20.1" customHeight="1" spans="1:8">
      <c r="A61" s="15">
        <v>59</v>
      </c>
      <c r="B61" s="15" t="s">
        <v>91</v>
      </c>
      <c r="C61" s="17" t="s">
        <v>100</v>
      </c>
      <c r="D61" s="15">
        <v>73.8</v>
      </c>
      <c r="E61" s="17">
        <v>61.06</v>
      </c>
      <c r="F61" s="18"/>
      <c r="G61" s="15" t="s">
        <v>37</v>
      </c>
      <c r="H61" s="19"/>
    </row>
    <row r="62" ht="20.1" customHeight="1" spans="1:8">
      <c r="A62" s="15">
        <v>60</v>
      </c>
      <c r="B62" s="15" t="s">
        <v>91</v>
      </c>
      <c r="C62" s="18" t="s">
        <v>101</v>
      </c>
      <c r="D62" s="15">
        <v>32</v>
      </c>
      <c r="E62" s="18">
        <v>32</v>
      </c>
      <c r="F62" s="18"/>
      <c r="G62" s="15" t="s">
        <v>37</v>
      </c>
      <c r="H62" s="19"/>
    </row>
    <row r="63" ht="20.1" customHeight="1" spans="1:8">
      <c r="A63" s="15">
        <v>61</v>
      </c>
      <c r="B63" s="15" t="s">
        <v>91</v>
      </c>
      <c r="C63" s="18" t="s">
        <v>102</v>
      </c>
      <c r="D63" s="15">
        <v>60</v>
      </c>
      <c r="E63" s="18">
        <v>40</v>
      </c>
      <c r="F63" s="18"/>
      <c r="G63" s="15" t="s">
        <v>37</v>
      </c>
      <c r="H63" s="19"/>
    </row>
    <row r="64" ht="20.1" customHeight="1" spans="1:8">
      <c r="A64" s="20">
        <v>62</v>
      </c>
      <c r="B64" s="20" t="s">
        <v>103</v>
      </c>
      <c r="C64" s="20" t="s">
        <v>104</v>
      </c>
      <c r="D64" s="21">
        <v>19.725</v>
      </c>
      <c r="E64" s="22">
        <v>11.725</v>
      </c>
      <c r="F64" s="23"/>
      <c r="G64" s="20" t="s">
        <v>37</v>
      </c>
      <c r="H64" s="23"/>
    </row>
    <row r="65" ht="20.1" customHeight="1" spans="1:8">
      <c r="A65" s="20">
        <v>63</v>
      </c>
      <c r="B65" s="20" t="s">
        <v>103</v>
      </c>
      <c r="C65" s="20" t="s">
        <v>105</v>
      </c>
      <c r="D65" s="21">
        <v>19.725</v>
      </c>
      <c r="E65" s="22">
        <v>11.725</v>
      </c>
      <c r="F65" s="23"/>
      <c r="G65" s="20" t="s">
        <v>37</v>
      </c>
      <c r="H65" s="23"/>
    </row>
    <row r="66" ht="20.1" customHeight="1" spans="1:8">
      <c r="A66" s="20">
        <v>64</v>
      </c>
      <c r="B66" s="20" t="s">
        <v>103</v>
      </c>
      <c r="C66" s="20" t="s">
        <v>106</v>
      </c>
      <c r="D66" s="21">
        <v>29</v>
      </c>
      <c r="E66" s="22">
        <v>21</v>
      </c>
      <c r="F66" s="23"/>
      <c r="G66" s="20" t="s">
        <v>37</v>
      </c>
      <c r="H66" s="23"/>
    </row>
    <row r="67" ht="20.1" customHeight="1" spans="1:8">
      <c r="A67" s="20">
        <v>65</v>
      </c>
      <c r="B67" s="20" t="s">
        <v>103</v>
      </c>
      <c r="C67" s="20" t="s">
        <v>107</v>
      </c>
      <c r="D67" s="21">
        <v>29</v>
      </c>
      <c r="E67" s="22">
        <v>21</v>
      </c>
      <c r="F67" s="23"/>
      <c r="G67" s="20" t="s">
        <v>37</v>
      </c>
      <c r="H67" s="23"/>
    </row>
    <row r="68" ht="20.1" customHeight="1" spans="1:8">
      <c r="A68" s="20">
        <v>66</v>
      </c>
      <c r="B68" s="20" t="s">
        <v>103</v>
      </c>
      <c r="C68" s="20" t="s">
        <v>108</v>
      </c>
      <c r="D68" s="21">
        <v>77.04</v>
      </c>
      <c r="E68" s="22">
        <v>41.04</v>
      </c>
      <c r="F68" s="23"/>
      <c r="G68" s="20" t="s">
        <v>37</v>
      </c>
      <c r="H68" s="23"/>
    </row>
    <row r="69" ht="20.1" customHeight="1" spans="1:8">
      <c r="A69" s="20">
        <v>67</v>
      </c>
      <c r="B69" s="20" t="s">
        <v>103</v>
      </c>
      <c r="C69" s="20" t="s">
        <v>109</v>
      </c>
      <c r="D69" s="21">
        <v>41.04</v>
      </c>
      <c r="E69" s="22">
        <v>41.04</v>
      </c>
      <c r="F69" s="23"/>
      <c r="G69" s="20" t="s">
        <v>37</v>
      </c>
      <c r="H69" s="23"/>
    </row>
    <row r="70" ht="20.1" customHeight="1" spans="1:8">
      <c r="A70" s="20">
        <v>68</v>
      </c>
      <c r="B70" s="20" t="s">
        <v>103</v>
      </c>
      <c r="C70" s="20" t="s">
        <v>110</v>
      </c>
      <c r="D70" s="21">
        <v>73.6</v>
      </c>
      <c r="E70" s="22">
        <v>53.6</v>
      </c>
      <c r="F70" s="23"/>
      <c r="G70" s="20" t="s">
        <v>37</v>
      </c>
      <c r="H70" s="23"/>
    </row>
    <row r="71" ht="20.1" customHeight="1" spans="1:8">
      <c r="A71" s="20">
        <v>69</v>
      </c>
      <c r="B71" s="20" t="s">
        <v>103</v>
      </c>
      <c r="C71" s="20" t="s">
        <v>111</v>
      </c>
      <c r="D71" s="21">
        <v>51.3</v>
      </c>
      <c r="E71" s="22">
        <v>51.3</v>
      </c>
      <c r="F71" s="23"/>
      <c r="G71" s="20" t="s">
        <v>37</v>
      </c>
      <c r="H71" s="23"/>
    </row>
    <row r="72" ht="20.1" customHeight="1" spans="1:8">
      <c r="A72" s="20">
        <v>70</v>
      </c>
      <c r="B72" s="20" t="s">
        <v>103</v>
      </c>
      <c r="C72" s="20" t="s">
        <v>112</v>
      </c>
      <c r="D72" s="21">
        <v>117</v>
      </c>
      <c r="E72" s="22">
        <v>117</v>
      </c>
      <c r="F72" s="23"/>
      <c r="G72" s="20" t="s">
        <v>37</v>
      </c>
      <c r="H72" s="23"/>
    </row>
    <row r="73" ht="20.1" customHeight="1" spans="1:8">
      <c r="A73" s="20">
        <v>71</v>
      </c>
      <c r="B73" s="20" t="s">
        <v>103</v>
      </c>
      <c r="C73" s="20" t="s">
        <v>113</v>
      </c>
      <c r="D73" s="21">
        <v>31.25</v>
      </c>
      <c r="E73" s="22">
        <v>19.25</v>
      </c>
      <c r="F73" s="23"/>
      <c r="G73" s="20" t="s">
        <v>37</v>
      </c>
      <c r="H73" s="23"/>
    </row>
    <row r="74" ht="20.1" customHeight="1" spans="1:8">
      <c r="A74" s="20">
        <v>72</v>
      </c>
      <c r="B74" s="20" t="s">
        <v>103</v>
      </c>
      <c r="C74" s="20" t="s">
        <v>114</v>
      </c>
      <c r="D74" s="21">
        <v>53.25</v>
      </c>
      <c r="E74" s="22">
        <v>41.25</v>
      </c>
      <c r="F74" s="23"/>
      <c r="G74" s="20" t="s">
        <v>37</v>
      </c>
      <c r="H74" s="23"/>
    </row>
    <row r="75" ht="20.1" customHeight="1" spans="1:8">
      <c r="A75" s="20">
        <v>73</v>
      </c>
      <c r="B75" s="20" t="s">
        <v>103</v>
      </c>
      <c r="C75" s="20" t="s">
        <v>115</v>
      </c>
      <c r="D75" s="20">
        <v>42.35</v>
      </c>
      <c r="E75" s="20">
        <v>42.35</v>
      </c>
      <c r="F75" s="23"/>
      <c r="G75" s="20" t="s">
        <v>37</v>
      </c>
      <c r="H75" s="20" t="s">
        <v>116</v>
      </c>
    </row>
    <row r="76" ht="20.1" customHeight="1" spans="1:8">
      <c r="A76" s="20">
        <v>74</v>
      </c>
      <c r="B76" s="20" t="s">
        <v>103</v>
      </c>
      <c r="C76" s="20" t="s">
        <v>117</v>
      </c>
      <c r="D76" s="20">
        <v>68</v>
      </c>
      <c r="E76" s="20">
        <v>51.75</v>
      </c>
      <c r="F76" s="20"/>
      <c r="G76" s="20" t="s">
        <v>37</v>
      </c>
      <c r="H76" s="20" t="s">
        <v>118</v>
      </c>
    </row>
    <row r="77" ht="20.1" customHeight="1" spans="1:8">
      <c r="A77" s="24">
        <v>75</v>
      </c>
      <c r="B77" s="24" t="s">
        <v>16</v>
      </c>
      <c r="C77" s="24" t="s">
        <v>119</v>
      </c>
      <c r="D77" s="24">
        <v>67.5</v>
      </c>
      <c r="E77" s="24">
        <v>35</v>
      </c>
      <c r="F77" s="24"/>
      <c r="G77" s="24" t="s">
        <v>50</v>
      </c>
      <c r="H77" s="25"/>
    </row>
    <row r="78" ht="20.1" customHeight="1" spans="1:8">
      <c r="A78" s="24">
        <v>76</v>
      </c>
      <c r="B78" s="24" t="s">
        <v>16</v>
      </c>
      <c r="C78" s="24" t="s">
        <v>120</v>
      </c>
      <c r="D78" s="24">
        <v>13</v>
      </c>
      <c r="E78" s="24">
        <v>13</v>
      </c>
      <c r="F78" s="24"/>
      <c r="G78" s="24" t="s">
        <v>50</v>
      </c>
      <c r="H78" s="25"/>
    </row>
    <row r="79" ht="20.1" customHeight="1" spans="1:8">
      <c r="A79" s="24">
        <v>77</v>
      </c>
      <c r="B79" s="24" t="s">
        <v>16</v>
      </c>
      <c r="C79" s="24" t="s">
        <v>121</v>
      </c>
      <c r="D79" s="24">
        <v>21.6</v>
      </c>
      <c r="E79" s="24">
        <v>21.6</v>
      </c>
      <c r="F79" s="24"/>
      <c r="G79" s="24" t="s">
        <v>50</v>
      </c>
      <c r="H79" s="25"/>
    </row>
    <row r="80" ht="20.1" customHeight="1" spans="1:8">
      <c r="A80" s="24">
        <v>78</v>
      </c>
      <c r="B80" s="24" t="s">
        <v>16</v>
      </c>
      <c r="C80" s="24" t="s">
        <v>122</v>
      </c>
      <c r="D80" s="24">
        <v>305.61</v>
      </c>
      <c r="E80" s="24">
        <v>305.64</v>
      </c>
      <c r="F80" s="24"/>
      <c r="G80" s="24" t="s">
        <v>50</v>
      </c>
      <c r="H80" s="25"/>
    </row>
    <row r="81" ht="20.1" customHeight="1" spans="1:8">
      <c r="A81" s="24">
        <v>79</v>
      </c>
      <c r="B81" s="24" t="s">
        <v>16</v>
      </c>
      <c r="C81" s="24" t="s">
        <v>123</v>
      </c>
      <c r="D81" s="24">
        <v>27</v>
      </c>
      <c r="E81" s="24">
        <v>27</v>
      </c>
      <c r="F81" s="24"/>
      <c r="G81" s="24" t="s">
        <v>50</v>
      </c>
      <c r="H81" s="25"/>
    </row>
    <row r="82" ht="20.1" customHeight="1" spans="1:8">
      <c r="A82" s="26">
        <v>80</v>
      </c>
      <c r="B82" s="26" t="s">
        <v>124</v>
      </c>
      <c r="C82" s="26" t="s">
        <v>125</v>
      </c>
      <c r="D82" s="26">
        <v>67.76</v>
      </c>
      <c r="E82" s="26">
        <v>67.76</v>
      </c>
      <c r="F82" s="26"/>
      <c r="G82" s="26" t="s">
        <v>50</v>
      </c>
      <c r="H82" s="27"/>
    </row>
    <row r="83" ht="20.1" customHeight="1" spans="1:8">
      <c r="A83" s="26">
        <v>81</v>
      </c>
      <c r="B83" s="26" t="s">
        <v>124</v>
      </c>
      <c r="C83" s="26" t="s">
        <v>126</v>
      </c>
      <c r="D83" s="26">
        <v>116.68</v>
      </c>
      <c r="E83" s="26">
        <v>86.68</v>
      </c>
      <c r="F83" s="26"/>
      <c r="G83" s="26" t="s">
        <v>50</v>
      </c>
      <c r="H83" s="27"/>
    </row>
    <row r="84" ht="20.1" customHeight="1" spans="1:8">
      <c r="A84" s="26">
        <v>82</v>
      </c>
      <c r="B84" s="26" t="s">
        <v>124</v>
      </c>
      <c r="C84" s="26" t="s">
        <v>127</v>
      </c>
      <c r="D84" s="26">
        <v>59.29</v>
      </c>
      <c r="E84" s="26">
        <v>59.29</v>
      </c>
      <c r="F84" s="26"/>
      <c r="G84" s="26" t="s">
        <v>50</v>
      </c>
      <c r="H84" s="27"/>
    </row>
    <row r="85" ht="20.1" customHeight="1" spans="1:8">
      <c r="A85" s="26">
        <v>83</v>
      </c>
      <c r="B85" s="26" t="s">
        <v>124</v>
      </c>
      <c r="C85" s="26" t="s">
        <v>126</v>
      </c>
      <c r="D85" s="26">
        <v>73.92</v>
      </c>
      <c r="E85" s="26"/>
      <c r="F85" s="26">
        <v>51.2</v>
      </c>
      <c r="G85" s="26" t="s">
        <v>50</v>
      </c>
      <c r="H85" s="27"/>
    </row>
    <row r="86" ht="20.1" customHeight="1" spans="1:8">
      <c r="A86" s="4">
        <v>84</v>
      </c>
      <c r="B86" s="4" t="s">
        <v>18</v>
      </c>
      <c r="C86" s="4" t="s">
        <v>128</v>
      </c>
      <c r="D86" s="4">
        <v>147.6</v>
      </c>
      <c r="E86" s="4">
        <v>123.6</v>
      </c>
      <c r="F86" s="4"/>
      <c r="G86" s="4" t="s">
        <v>50</v>
      </c>
      <c r="H86" s="6"/>
    </row>
    <row r="87" ht="20.1" customHeight="1" spans="1:8">
      <c r="A87" s="4">
        <v>85</v>
      </c>
      <c r="B87" s="4" t="s">
        <v>18</v>
      </c>
      <c r="C87" s="4" t="s">
        <v>129</v>
      </c>
      <c r="D87" s="4">
        <v>18.9</v>
      </c>
      <c r="E87" s="4">
        <v>18.9</v>
      </c>
      <c r="F87" s="4"/>
      <c r="G87" s="4" t="s">
        <v>50</v>
      </c>
      <c r="H87" s="6"/>
    </row>
    <row r="88" ht="20.1" customHeight="1" spans="1:8">
      <c r="A88" s="4">
        <v>86</v>
      </c>
      <c r="B88" s="4" t="s">
        <v>18</v>
      </c>
      <c r="C88" s="4" t="s">
        <v>130</v>
      </c>
      <c r="D88" s="4">
        <v>78</v>
      </c>
      <c r="E88" s="4">
        <v>78</v>
      </c>
      <c r="F88" s="4"/>
      <c r="G88" s="4" t="s">
        <v>50</v>
      </c>
      <c r="H88" s="6"/>
    </row>
    <row r="89" ht="20.1" customHeight="1" spans="1:8">
      <c r="A89" s="4">
        <v>87</v>
      </c>
      <c r="B89" s="4" t="s">
        <v>18</v>
      </c>
      <c r="C89" s="4" t="s">
        <v>131</v>
      </c>
      <c r="D89" s="4">
        <v>182</v>
      </c>
      <c r="E89" s="4">
        <v>112</v>
      </c>
      <c r="F89" s="4"/>
      <c r="G89" s="4" t="s">
        <v>50</v>
      </c>
      <c r="H89" s="6"/>
    </row>
    <row r="90" ht="20.1" customHeight="1" spans="1:8">
      <c r="A90" s="4">
        <v>88</v>
      </c>
      <c r="B90" s="4" t="s">
        <v>18</v>
      </c>
      <c r="C90" s="4" t="s">
        <v>132</v>
      </c>
      <c r="D90" s="4">
        <v>80</v>
      </c>
      <c r="E90" s="4">
        <v>40</v>
      </c>
      <c r="F90" s="4"/>
      <c r="G90" s="4" t="s">
        <v>50</v>
      </c>
      <c r="H90" s="6"/>
    </row>
    <row r="91" ht="20.1" customHeight="1" spans="1:8">
      <c r="A91" s="4">
        <v>89</v>
      </c>
      <c r="B91" s="4" t="s">
        <v>18</v>
      </c>
      <c r="C91" s="4" t="s">
        <v>133</v>
      </c>
      <c r="D91" s="4">
        <v>64</v>
      </c>
      <c r="E91" s="4">
        <v>64</v>
      </c>
      <c r="F91" s="4"/>
      <c r="G91" s="4" t="s">
        <v>50</v>
      </c>
      <c r="H91" s="6"/>
    </row>
    <row r="92" ht="20.1" customHeight="1" spans="1:8">
      <c r="A92" s="4">
        <v>90</v>
      </c>
      <c r="B92" s="4" t="s">
        <v>18</v>
      </c>
      <c r="C92" s="4" t="s">
        <v>134</v>
      </c>
      <c r="D92" s="4">
        <v>115.5</v>
      </c>
      <c r="E92" s="4">
        <v>95</v>
      </c>
      <c r="F92" s="4"/>
      <c r="G92" s="4" t="s">
        <v>50</v>
      </c>
      <c r="H92" s="6"/>
    </row>
    <row r="93" ht="20.1" customHeight="1" spans="1:8">
      <c r="A93" s="4">
        <v>91</v>
      </c>
      <c r="B93" s="4" t="s">
        <v>18</v>
      </c>
      <c r="C93" s="4" t="s">
        <v>135</v>
      </c>
      <c r="D93" s="4">
        <v>78.8</v>
      </c>
      <c r="E93" s="4">
        <v>78.8</v>
      </c>
      <c r="F93" s="4"/>
      <c r="G93" s="4" t="s">
        <v>50</v>
      </c>
      <c r="H93" s="6"/>
    </row>
    <row r="94" ht="20.1" customHeight="1" spans="1:8">
      <c r="A94" s="4">
        <v>92</v>
      </c>
      <c r="B94" s="4" t="s">
        <v>18</v>
      </c>
      <c r="C94" s="4" t="s">
        <v>136</v>
      </c>
      <c r="D94" s="4">
        <v>60</v>
      </c>
      <c r="E94" s="4">
        <v>50</v>
      </c>
      <c r="F94" s="4"/>
      <c r="G94" s="4" t="s">
        <v>50</v>
      </c>
      <c r="H94" s="6"/>
    </row>
    <row r="95" ht="20.1" customHeight="1" spans="1:8">
      <c r="A95" s="4">
        <v>93</v>
      </c>
      <c r="B95" s="4" t="s">
        <v>18</v>
      </c>
      <c r="C95" s="4" t="s">
        <v>137</v>
      </c>
      <c r="D95" s="4">
        <v>60</v>
      </c>
      <c r="E95" s="4">
        <v>50</v>
      </c>
      <c r="F95" s="4"/>
      <c r="G95" s="4" t="s">
        <v>50</v>
      </c>
      <c r="H95" s="6"/>
    </row>
    <row r="96" ht="20.1" customHeight="1" spans="1:8">
      <c r="A96" s="4">
        <v>94</v>
      </c>
      <c r="B96" s="4" t="s">
        <v>18</v>
      </c>
      <c r="C96" s="4" t="s">
        <v>138</v>
      </c>
      <c r="D96" s="4">
        <v>24.8</v>
      </c>
      <c r="E96" s="4">
        <v>24.8</v>
      </c>
      <c r="F96" s="4"/>
      <c r="G96" s="4" t="s">
        <v>50</v>
      </c>
      <c r="H96" s="6"/>
    </row>
    <row r="97" ht="20.1" customHeight="1" spans="1:8">
      <c r="A97" s="4">
        <v>95</v>
      </c>
      <c r="B97" s="4" t="s">
        <v>18</v>
      </c>
      <c r="C97" s="4" t="s">
        <v>139</v>
      </c>
      <c r="D97" s="4">
        <v>49</v>
      </c>
      <c r="E97" s="4">
        <v>49</v>
      </c>
      <c r="F97" s="4"/>
      <c r="G97" s="4" t="s">
        <v>50</v>
      </c>
      <c r="H97" s="6"/>
    </row>
    <row r="98" ht="20.1" customHeight="1" spans="1:8">
      <c r="A98" s="4">
        <v>96</v>
      </c>
      <c r="B98" s="4" t="s">
        <v>18</v>
      </c>
      <c r="C98" s="4" t="s">
        <v>140</v>
      </c>
      <c r="D98" s="4">
        <v>230</v>
      </c>
      <c r="E98" s="4">
        <v>180</v>
      </c>
      <c r="F98" s="4"/>
      <c r="G98" s="4" t="s">
        <v>50</v>
      </c>
      <c r="H98" s="6"/>
    </row>
    <row r="99" ht="20.1" customHeight="1" spans="1:8">
      <c r="A99" s="4">
        <v>97</v>
      </c>
      <c r="B99" s="4" t="s">
        <v>18</v>
      </c>
      <c r="C99" s="4" t="s">
        <v>141</v>
      </c>
      <c r="D99" s="4">
        <v>24</v>
      </c>
      <c r="E99" s="4"/>
      <c r="F99" s="4">
        <v>10</v>
      </c>
      <c r="G99" s="4" t="s">
        <v>50</v>
      </c>
      <c r="H99" s="6"/>
    </row>
    <row r="100" ht="20.1" customHeight="1" spans="1:8">
      <c r="A100" s="4">
        <v>98</v>
      </c>
      <c r="B100" s="4" t="s">
        <v>18</v>
      </c>
      <c r="C100" s="4" t="s">
        <v>142</v>
      </c>
      <c r="D100" s="4">
        <v>140</v>
      </c>
      <c r="E100" s="4">
        <v>60</v>
      </c>
      <c r="F100" s="4"/>
      <c r="G100" s="4" t="s">
        <v>50</v>
      </c>
      <c r="H100" s="6"/>
    </row>
    <row r="101" ht="20.1" customHeight="1" spans="1:8">
      <c r="A101" s="4">
        <v>99</v>
      </c>
      <c r="B101" s="4" t="s">
        <v>18</v>
      </c>
      <c r="C101" s="4" t="s">
        <v>143</v>
      </c>
      <c r="D101" s="4">
        <v>20</v>
      </c>
      <c r="E101" s="4">
        <v>20</v>
      </c>
      <c r="F101" s="4"/>
      <c r="G101" s="4" t="s">
        <v>50</v>
      </c>
      <c r="H101" s="6"/>
    </row>
    <row r="102" ht="20.1" customHeight="1" spans="1:8">
      <c r="A102" s="4">
        <v>100</v>
      </c>
      <c r="B102" s="4" t="s">
        <v>18</v>
      </c>
      <c r="C102" s="4" t="s">
        <v>144</v>
      </c>
      <c r="D102" s="4">
        <v>134</v>
      </c>
      <c r="E102" s="4">
        <v>134</v>
      </c>
      <c r="F102" s="4"/>
      <c r="G102" s="4" t="s">
        <v>50</v>
      </c>
      <c r="H102" s="6"/>
    </row>
    <row r="103" ht="20.1" customHeight="1" spans="1:8">
      <c r="A103" s="4">
        <v>101</v>
      </c>
      <c r="B103" s="4" t="s">
        <v>18</v>
      </c>
      <c r="C103" s="4" t="s">
        <v>145</v>
      </c>
      <c r="D103" s="4">
        <v>160</v>
      </c>
      <c r="E103" s="4">
        <v>160</v>
      </c>
      <c r="F103" s="4"/>
      <c r="G103" s="4" t="s">
        <v>50</v>
      </c>
      <c r="H103" s="6"/>
    </row>
    <row r="104" ht="21" customHeight="1" spans="1:8">
      <c r="A104" s="6" t="s">
        <v>146</v>
      </c>
      <c r="B104" s="6"/>
      <c r="C104" s="6"/>
      <c r="D104" s="6">
        <f>SUM(D3:D103)</f>
        <v>11001.08</v>
      </c>
      <c r="E104" s="6">
        <f>SUM(E3:E103)</f>
        <v>6858.71</v>
      </c>
      <c r="F104" s="4">
        <f>SUM(F3:F103)</f>
        <v>349.29</v>
      </c>
      <c r="G104" s="6"/>
      <c r="H104" s="6"/>
    </row>
    <row r="106" ht="68.1" customHeight="1" spans="1:8">
      <c r="A106" s="28" t="s">
        <v>147</v>
      </c>
      <c r="B106" s="28"/>
      <c r="C106" s="28"/>
      <c r="D106" s="28"/>
      <c r="E106" s="28"/>
      <c r="F106" s="28"/>
      <c r="G106" s="28"/>
      <c r="H106" s="28"/>
    </row>
  </sheetData>
  <mergeCells count="2">
    <mergeCell ref="A1:H1"/>
    <mergeCell ref="A106:H106"/>
  </mergeCells>
  <pageMargins left="0.75" right="0.75" top="1" bottom="1" header="0.5" footer="0.5"/>
  <pageSetup paperSize="9" scale="8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</vt:lpstr>
      <vt:lpstr>上大凡村10</vt:lpstr>
      <vt:lpstr>三六沟村1</vt:lpstr>
      <vt:lpstr>虎寨口村1</vt:lpstr>
      <vt:lpstr>拆除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温温</cp:lastModifiedBy>
  <dcterms:created xsi:type="dcterms:W3CDTF">2021-07-28T07:16:00Z</dcterms:created>
  <cp:lastPrinted>2021-10-08T02:35:00Z</cp:lastPrinted>
  <dcterms:modified xsi:type="dcterms:W3CDTF">2025-11-24T09:30:23Z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F040AF7BCFAD4444A7DA0FF0F5AB2C41</vt:lpwstr>
  </property>
  <property fmtid="{D5CDD505-2E9C-101B-9397-08002B2CF9AE}" pid="3" name="KSOProductBuildVer">
    <vt:lpwstr>2052-12.1.0.21915</vt:lpwstr>
  </property>
</Properties>
</file>